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mus\Desktop\BulkForms\June-2023-update\files\"/>
    </mc:Choice>
  </mc:AlternateContent>
  <bookViews>
    <workbookView xWindow="0" yWindow="0" windowWidth="19200" windowHeight="7035"/>
  </bookViews>
  <sheets>
    <sheet name="RussianFlora.com Order Form" sheetId="2" r:id="rId1"/>
    <sheet name="INSTRUCTIONS" sheetId="8" r:id="rId2"/>
    <sheet name="Invoice" sheetId="6" state="hidden" r:id="rId3"/>
    <sheet name="CSV for import" sheetId="7" state="hidden" r:id="rId4"/>
  </sheets>
  <definedNames>
    <definedName name="boom">#REF!</definedName>
    <definedName name="boom2">#REF!</definedName>
    <definedName name="countrylist">'RussianFlora.com Order Form'!$AB$302:$AB$310</definedName>
    <definedName name="countrylist1">'RussianFlora.com Order Form'!$AA$302:$AA$446</definedName>
    <definedName name="countrylist2">'RussianFlora.com Order Form'!$AA$302:$AA$445</definedName>
    <definedName name="demecode1" localSheetId="2">#REF!</definedName>
    <definedName name="demecode1">#REF!</definedName>
    <definedName name="duits" localSheetId="2">#REF!</definedName>
    <definedName name="duits">#REF!</definedName>
    <definedName name="Engel" localSheetId="2">#REF!</definedName>
    <definedName name="Engel">#REF!</definedName>
    <definedName name="Fran" localSheetId="2">#REF!</definedName>
    <definedName name="Fran">#REF!</definedName>
    <definedName name="Instructions">INSTRUCTIONS!$A$2</definedName>
    <definedName name="Italiaans" localSheetId="2">#REF!</definedName>
    <definedName name="Italiaans">#REF!</definedName>
    <definedName name="mylist">#REF!</definedName>
    <definedName name="myyy">#REF!</definedName>
    <definedName name="Neder" localSheetId="2">#REF!</definedName>
    <definedName name="Neder">#REF!</definedName>
    <definedName name="oknBalanceDue" localSheetId="2">Invoice!$N$38</definedName>
    <definedName name="oknBalanceDue">#REF!</definedName>
    <definedName name="oknLineTotal_1" localSheetId="2">Invoice!#REF!</definedName>
    <definedName name="oknLineTotal_1">#REF!</definedName>
    <definedName name="oknLineTotal_12" localSheetId="2">Invoice!#REF!</definedName>
    <definedName name="oknLineTotal_12">#REF!</definedName>
    <definedName name="oknLineTotalTaxable" localSheetId="2">Invoice!#REF!</definedName>
    <definedName name="oknLineTotalTaxable">#REF!</definedName>
    <definedName name="oknPayments" localSheetId="2">Invoice!$N$37</definedName>
    <definedName name="oknPayments">#REF!</definedName>
    <definedName name="oknPrice_1" localSheetId="2">Invoice!#REF!</definedName>
    <definedName name="oknPrice_1">#REF!</definedName>
    <definedName name="oknPrice_10" localSheetId="2">Invoice!#REF!</definedName>
    <definedName name="oknPrice_10">#REF!</definedName>
    <definedName name="oknPrice_11" localSheetId="2">Invoice!#REF!</definedName>
    <definedName name="oknPrice_11">#REF!</definedName>
    <definedName name="oknPrice_12" localSheetId="2">Invoice!#REF!</definedName>
    <definedName name="oknPrice_12">#REF!</definedName>
    <definedName name="oknPrice_2" localSheetId="2">Invoice!#REF!</definedName>
    <definedName name="oknPrice_2">#REF!</definedName>
    <definedName name="oknPrice_3" localSheetId="2">Invoice!#REF!</definedName>
    <definedName name="oknPrice_3">#REF!</definedName>
    <definedName name="oknPrice_4" localSheetId="2">Invoice!#REF!</definedName>
    <definedName name="oknPrice_4">#REF!</definedName>
    <definedName name="oknPrice_5" localSheetId="2">Invoice!#REF!</definedName>
    <definedName name="oknPrice_5">#REF!</definedName>
    <definedName name="oknPrice_6" localSheetId="2">Invoice!#REF!</definedName>
    <definedName name="oknPrice_6">#REF!</definedName>
    <definedName name="oknPrice_7" localSheetId="2">Invoice!#REF!</definedName>
    <definedName name="oknPrice_7">#REF!</definedName>
    <definedName name="oknPrice_8" localSheetId="2">Invoice!#REF!</definedName>
    <definedName name="oknPrice_8">#REF!</definedName>
    <definedName name="oknPrice_9" localSheetId="2">Invoice!#REF!</definedName>
    <definedName name="oknPrice_9">#REF!</definedName>
    <definedName name="oknQuantity_1" localSheetId="2">Invoice!#REF!</definedName>
    <definedName name="oknQuantity_1">#REF!</definedName>
    <definedName name="oknQuantity_10" localSheetId="2">Invoice!#REF!</definedName>
    <definedName name="oknQuantity_10">#REF!</definedName>
    <definedName name="oknQuantity_11" localSheetId="2">Invoice!#REF!</definedName>
    <definedName name="oknQuantity_11">#REF!</definedName>
    <definedName name="oknQuantity_12" localSheetId="2">Invoice!#REF!</definedName>
    <definedName name="oknQuantity_12">#REF!</definedName>
    <definedName name="oknQuantity_2" localSheetId="2">Invoice!#REF!</definedName>
    <definedName name="oknQuantity_2">#REF!</definedName>
    <definedName name="oknQuantity_3" localSheetId="2">Invoice!#REF!</definedName>
    <definedName name="oknQuantity_3">#REF!</definedName>
    <definedName name="oknQuantity_4" localSheetId="2">Invoice!#REF!</definedName>
    <definedName name="oknQuantity_4">#REF!</definedName>
    <definedName name="oknQuantity_5" localSheetId="2">Invoice!#REF!</definedName>
    <definedName name="oknQuantity_5">#REF!</definedName>
    <definedName name="oknQuantity_6" localSheetId="2">Invoice!#REF!</definedName>
    <definedName name="oknQuantity_6">#REF!</definedName>
    <definedName name="oknQuantity_7" localSheetId="2">Invoice!#REF!</definedName>
    <definedName name="oknQuantity_7">#REF!</definedName>
    <definedName name="oknQuantity_8" localSheetId="2">Invoice!#REF!</definedName>
    <definedName name="oknQuantity_8">#REF!</definedName>
    <definedName name="oknQuantity_9" localSheetId="2">Invoice!#REF!</definedName>
    <definedName name="oknQuantity_9">#REF!</definedName>
    <definedName name="oknShippingCost" localSheetId="2">Invoice!$N$34</definedName>
    <definedName name="oknShippingCost">#REF!</definedName>
    <definedName name="oknSubTotal" localSheetId="2">Invoice!$N$32</definedName>
    <definedName name="oknSubTotal">#REF!</definedName>
    <definedName name="oknTax1" localSheetId="2">Invoice!$N$33</definedName>
    <definedName name="oknTax1">#REF!</definedName>
    <definedName name="oknTax1Name" localSheetId="2">Invoice!$L$33</definedName>
    <definedName name="oknTax1Name">#REF!</definedName>
    <definedName name="oknTax1Rate" localSheetId="2">Invoice!$M$33</definedName>
    <definedName name="oknTax1Rate">#REF!</definedName>
    <definedName name="oknTax2" localSheetId="2">Invoice!#REF!</definedName>
    <definedName name="oknTax2">#REF!</definedName>
    <definedName name="oknTax2IsAppliedToTax1" localSheetId="2">Invoice!$C$10</definedName>
    <definedName name="oknTax2IsAppliedToTax1">#REF!</definedName>
    <definedName name="oknTax2Name" localSheetId="2">Invoice!#REF!</definedName>
    <definedName name="oknTax2Name">#REF!</definedName>
    <definedName name="oknTax2Rate" localSheetId="2">Invoice!#REF!</definedName>
    <definedName name="oknTax2Rate">#REF!</definedName>
    <definedName name="oknTaxable_1" localSheetId="2">Invoice!#REF!</definedName>
    <definedName name="oknTaxable_1">#REF!</definedName>
    <definedName name="oknTaxable_12" localSheetId="2">Invoice!#REF!</definedName>
    <definedName name="oknTaxable_12">#REF!</definedName>
    <definedName name="oknTaxTotalIncludingShippingCost" localSheetId="2">Invoice!$C$11</definedName>
    <definedName name="oknTaxTotalIncludingShippingCost">#REF!</definedName>
    <definedName name="oknTaxType" localSheetId="2">Invoice!$C$9</definedName>
    <definedName name="oknTaxType">#REF!</definedName>
    <definedName name="oknTotal" localSheetId="2">Invoice!$N$36</definedName>
    <definedName name="oknTotal">#REF!</definedName>
    <definedName name="Spaans" localSheetId="2">#REF!</definedName>
    <definedName name="Spaans">#REF!</definedName>
    <definedName name="test1">INSTRUCTIONS!$A$2</definedName>
  </definedNames>
  <calcPr calcId="152511"/>
</workbook>
</file>

<file path=xl/calcChain.xml><?xml version="1.0" encoding="utf-8"?>
<calcChain xmlns="http://schemas.openxmlformats.org/spreadsheetml/2006/main">
  <c r="L50" i="7" l="1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AT49" i="7" l="1"/>
  <c r="AS49" i="7"/>
  <c r="AR49" i="7"/>
  <c r="AT48" i="7"/>
  <c r="AS48" i="7"/>
  <c r="AR48" i="7"/>
  <c r="AT47" i="7"/>
  <c r="AS47" i="7"/>
  <c r="AR47" i="7"/>
  <c r="AT46" i="7"/>
  <c r="AS46" i="7"/>
  <c r="AR46" i="7"/>
  <c r="AT45" i="7"/>
  <c r="AS45" i="7"/>
  <c r="AR45" i="7"/>
  <c r="AT44" i="7"/>
  <c r="AS44" i="7"/>
  <c r="AR44" i="7"/>
  <c r="AT43" i="7"/>
  <c r="AS43" i="7"/>
  <c r="AR43" i="7"/>
  <c r="AT42" i="7"/>
  <c r="AS42" i="7"/>
  <c r="AR42" i="7"/>
  <c r="AT41" i="7"/>
  <c r="AS41" i="7"/>
  <c r="AR41" i="7"/>
  <c r="AT40" i="7"/>
  <c r="AS40" i="7"/>
  <c r="AR40" i="7"/>
  <c r="AT39" i="7"/>
  <c r="AS39" i="7"/>
  <c r="AR39" i="7"/>
  <c r="AT38" i="7"/>
  <c r="AS38" i="7"/>
  <c r="AR38" i="7"/>
  <c r="AT37" i="7"/>
  <c r="AS37" i="7"/>
  <c r="AR37" i="7"/>
  <c r="AT36" i="7"/>
  <c r="AS36" i="7"/>
  <c r="AR36" i="7"/>
  <c r="AT35" i="7"/>
  <c r="AS35" i="7"/>
  <c r="AR35" i="7"/>
  <c r="AT34" i="7"/>
  <c r="AS34" i="7"/>
  <c r="AR34" i="7"/>
  <c r="AT33" i="7"/>
  <c r="AS33" i="7"/>
  <c r="AR33" i="7"/>
  <c r="AT32" i="7"/>
  <c r="AS32" i="7"/>
  <c r="AR32" i="7"/>
  <c r="AT31" i="7"/>
  <c r="AS31" i="7"/>
  <c r="AR31" i="7"/>
  <c r="AT30" i="7"/>
  <c r="AS30" i="7"/>
  <c r="AR30" i="7"/>
  <c r="AT29" i="7"/>
  <c r="AS29" i="7"/>
  <c r="AR29" i="7"/>
  <c r="AT28" i="7"/>
  <c r="AS28" i="7"/>
  <c r="AR28" i="7"/>
  <c r="AT27" i="7"/>
  <c r="AS27" i="7"/>
  <c r="AR27" i="7"/>
  <c r="AT26" i="7"/>
  <c r="AS26" i="7"/>
  <c r="AR26" i="7"/>
  <c r="AT25" i="7"/>
  <c r="AS25" i="7"/>
  <c r="AR25" i="7"/>
  <c r="AT24" i="7"/>
  <c r="AS24" i="7"/>
  <c r="AR24" i="7"/>
  <c r="AT23" i="7"/>
  <c r="AS23" i="7"/>
  <c r="AR23" i="7"/>
  <c r="AT22" i="7"/>
  <c r="AS22" i="7"/>
  <c r="AR22" i="7"/>
  <c r="AT21" i="7"/>
  <c r="AS21" i="7"/>
  <c r="AR21" i="7"/>
  <c r="AT20" i="7"/>
  <c r="AS20" i="7"/>
  <c r="AR20" i="7"/>
  <c r="AT19" i="7"/>
  <c r="AS19" i="7"/>
  <c r="AR19" i="7"/>
  <c r="AT18" i="7"/>
  <c r="AS18" i="7"/>
  <c r="AR18" i="7"/>
  <c r="AT17" i="7"/>
  <c r="AS17" i="7"/>
  <c r="AR17" i="7"/>
  <c r="AT16" i="7"/>
  <c r="AS16" i="7"/>
  <c r="AR16" i="7"/>
  <c r="AT15" i="7"/>
  <c r="AS15" i="7"/>
  <c r="AR15" i="7"/>
  <c r="AT14" i="7"/>
  <c r="AS14" i="7"/>
  <c r="AR14" i="7"/>
  <c r="AT13" i="7"/>
  <c r="AS13" i="7"/>
  <c r="AR13" i="7"/>
  <c r="AT12" i="7"/>
  <c r="AS12" i="7"/>
  <c r="AR12" i="7"/>
  <c r="AT11" i="7"/>
  <c r="AS11" i="7"/>
  <c r="AR11" i="7"/>
  <c r="AT10" i="7"/>
  <c r="AS10" i="7"/>
  <c r="AR10" i="7"/>
  <c r="AT9" i="7"/>
  <c r="AS9" i="7"/>
  <c r="AR9" i="7"/>
  <c r="AT8" i="7"/>
  <c r="AS8" i="7"/>
  <c r="AR8" i="7"/>
  <c r="AT7" i="7"/>
  <c r="AS7" i="7"/>
  <c r="AR7" i="7"/>
  <c r="AT6" i="7"/>
  <c r="AS6" i="7"/>
  <c r="AR6" i="7"/>
  <c r="AT5" i="7"/>
  <c r="AS5" i="7"/>
  <c r="AR5" i="7"/>
  <c r="AT4" i="7"/>
  <c r="AS4" i="7"/>
  <c r="AR4" i="7"/>
  <c r="AT3" i="7"/>
  <c r="AS3" i="7"/>
  <c r="AR3" i="7"/>
  <c r="AT2" i="7"/>
  <c r="AS2" i="7"/>
  <c r="AR2" i="7"/>
  <c r="A2" i="7" l="1"/>
  <c r="B2" i="7"/>
  <c r="C2" i="7"/>
  <c r="D2" i="7"/>
  <c r="E2" i="7"/>
  <c r="F2" i="7"/>
  <c r="G2" i="7"/>
  <c r="H2" i="7"/>
  <c r="I2" i="7"/>
  <c r="J2" i="7"/>
  <c r="K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C2" i="7"/>
  <c r="AD2" i="7"/>
  <c r="AE2" i="7"/>
  <c r="AF2" i="7"/>
  <c r="AH2" i="7"/>
  <c r="AI2" i="7"/>
  <c r="AK2" i="7"/>
  <c r="AL2" i="7"/>
  <c r="AM2" i="7"/>
  <c r="AN2" i="7"/>
  <c r="AO2" i="7"/>
  <c r="AP2" i="7"/>
  <c r="AQ2" i="7"/>
  <c r="A3" i="7"/>
  <c r="AI3" i="7" s="1"/>
  <c r="B3" i="7"/>
  <c r="C3" i="7"/>
  <c r="D3" i="7"/>
  <c r="E3" i="7"/>
  <c r="F3" i="7"/>
  <c r="G3" i="7"/>
  <c r="H3" i="7"/>
  <c r="I3" i="7"/>
  <c r="J3" i="7"/>
  <c r="K3" i="7"/>
  <c r="M3" i="7"/>
  <c r="N3" i="7"/>
  <c r="O3" i="7"/>
  <c r="P3" i="7"/>
  <c r="Q3" i="7"/>
  <c r="R3" i="7"/>
  <c r="S3" i="7"/>
  <c r="T3" i="7" s="1"/>
  <c r="U3" i="7"/>
  <c r="V3" i="7"/>
  <c r="X3" i="7"/>
  <c r="Y3" i="7"/>
  <c r="Z3" i="7"/>
  <c r="AA3" i="7"/>
  <c r="AC3" i="7"/>
  <c r="AD3" i="7"/>
  <c r="AE3" i="7"/>
  <c r="AF3" i="7"/>
  <c r="AH3" i="7"/>
  <c r="AK3" i="7"/>
  <c r="AL3" i="7"/>
  <c r="AM3" i="7"/>
  <c r="AN3" i="7"/>
  <c r="AO3" i="7"/>
  <c r="AP3" i="7"/>
  <c r="AQ3" i="7"/>
  <c r="A4" i="7"/>
  <c r="AI4" i="7" s="1"/>
  <c r="B4" i="7"/>
  <c r="C4" i="7"/>
  <c r="D4" i="7"/>
  <c r="E4" i="7"/>
  <c r="F4" i="7"/>
  <c r="G4" i="7"/>
  <c r="H4" i="7"/>
  <c r="I4" i="7"/>
  <c r="J4" i="7"/>
  <c r="K4" i="7"/>
  <c r="M4" i="7"/>
  <c r="N4" i="7"/>
  <c r="O4" i="7"/>
  <c r="P4" i="7"/>
  <c r="Q4" i="7"/>
  <c r="R4" i="7"/>
  <c r="S4" i="7"/>
  <c r="T4" i="7" s="1"/>
  <c r="U4" i="7"/>
  <c r="V4" i="7"/>
  <c r="X4" i="7"/>
  <c r="Y4" i="7"/>
  <c r="Z4" i="7"/>
  <c r="AA4" i="7"/>
  <c r="AC4" i="7"/>
  <c r="AD4" i="7"/>
  <c r="AE4" i="7"/>
  <c r="AF4" i="7"/>
  <c r="AH4" i="7"/>
  <c r="AK4" i="7"/>
  <c r="AL4" i="7"/>
  <c r="AM4" i="7"/>
  <c r="AN4" i="7"/>
  <c r="AO4" i="7"/>
  <c r="AP4" i="7"/>
  <c r="AQ4" i="7"/>
  <c r="A5" i="7"/>
  <c r="AI5" i="7" s="1"/>
  <c r="B5" i="7"/>
  <c r="C5" i="7"/>
  <c r="D5" i="7"/>
  <c r="E5" i="7"/>
  <c r="F5" i="7"/>
  <c r="G5" i="7"/>
  <c r="H5" i="7"/>
  <c r="I5" i="7"/>
  <c r="J5" i="7"/>
  <c r="K5" i="7"/>
  <c r="M5" i="7"/>
  <c r="N5" i="7"/>
  <c r="O5" i="7"/>
  <c r="P5" i="7"/>
  <c r="Q5" i="7"/>
  <c r="R5" i="7"/>
  <c r="S5" i="7"/>
  <c r="T5" i="7" s="1"/>
  <c r="U5" i="7"/>
  <c r="V5" i="7"/>
  <c r="X5" i="7"/>
  <c r="Y5" i="7"/>
  <c r="Z5" i="7"/>
  <c r="AA5" i="7"/>
  <c r="AC5" i="7"/>
  <c r="AD5" i="7"/>
  <c r="AE5" i="7"/>
  <c r="AF5" i="7"/>
  <c r="AH5" i="7"/>
  <c r="AK5" i="7"/>
  <c r="AL5" i="7"/>
  <c r="AM5" i="7"/>
  <c r="AN5" i="7"/>
  <c r="AO5" i="7"/>
  <c r="AP5" i="7"/>
  <c r="AQ5" i="7"/>
  <c r="A6" i="7"/>
  <c r="AI6" i="7" s="1"/>
  <c r="B6" i="7"/>
  <c r="C6" i="7"/>
  <c r="D6" i="7"/>
  <c r="E6" i="7"/>
  <c r="F6" i="7"/>
  <c r="G6" i="7"/>
  <c r="H6" i="7"/>
  <c r="I6" i="7"/>
  <c r="J6" i="7"/>
  <c r="K6" i="7"/>
  <c r="M6" i="7"/>
  <c r="N6" i="7"/>
  <c r="O6" i="7"/>
  <c r="P6" i="7"/>
  <c r="Q6" i="7"/>
  <c r="R6" i="7"/>
  <c r="S6" i="7"/>
  <c r="T6" i="7" s="1"/>
  <c r="U6" i="7"/>
  <c r="V6" i="7"/>
  <c r="X6" i="7"/>
  <c r="Y6" i="7"/>
  <c r="Z6" i="7"/>
  <c r="AA6" i="7"/>
  <c r="AC6" i="7"/>
  <c r="AD6" i="7"/>
  <c r="AE6" i="7"/>
  <c r="AF6" i="7"/>
  <c r="AH6" i="7"/>
  <c r="AK6" i="7"/>
  <c r="AL6" i="7"/>
  <c r="AM6" i="7"/>
  <c r="AN6" i="7"/>
  <c r="AO6" i="7"/>
  <c r="AP6" i="7"/>
  <c r="AQ6" i="7"/>
  <c r="A7" i="7"/>
  <c r="AI7" i="7" s="1"/>
  <c r="B7" i="7"/>
  <c r="C7" i="7"/>
  <c r="D7" i="7"/>
  <c r="E7" i="7"/>
  <c r="F7" i="7"/>
  <c r="G7" i="7"/>
  <c r="H7" i="7"/>
  <c r="I7" i="7"/>
  <c r="J7" i="7"/>
  <c r="K7" i="7"/>
  <c r="M7" i="7"/>
  <c r="N7" i="7"/>
  <c r="O7" i="7"/>
  <c r="P7" i="7"/>
  <c r="Q7" i="7"/>
  <c r="R7" i="7"/>
  <c r="S7" i="7"/>
  <c r="T7" i="7" s="1"/>
  <c r="U7" i="7"/>
  <c r="V7" i="7"/>
  <c r="X7" i="7"/>
  <c r="Y7" i="7"/>
  <c r="Z7" i="7"/>
  <c r="AA7" i="7"/>
  <c r="AC7" i="7"/>
  <c r="AD7" i="7"/>
  <c r="AE7" i="7"/>
  <c r="AF7" i="7"/>
  <c r="AH7" i="7"/>
  <c r="AK7" i="7"/>
  <c r="AL7" i="7"/>
  <c r="AM7" i="7"/>
  <c r="AN7" i="7"/>
  <c r="AO7" i="7"/>
  <c r="AP7" i="7"/>
  <c r="AQ7" i="7"/>
  <c r="A8" i="7"/>
  <c r="AI8" i="7" s="1"/>
  <c r="B8" i="7"/>
  <c r="C8" i="7"/>
  <c r="D8" i="7"/>
  <c r="E8" i="7"/>
  <c r="F8" i="7"/>
  <c r="G8" i="7"/>
  <c r="H8" i="7"/>
  <c r="I8" i="7"/>
  <c r="J8" i="7"/>
  <c r="K8" i="7"/>
  <c r="M8" i="7"/>
  <c r="N8" i="7"/>
  <c r="O8" i="7"/>
  <c r="P8" i="7"/>
  <c r="Q8" i="7"/>
  <c r="R8" i="7"/>
  <c r="S8" i="7"/>
  <c r="T8" i="7" s="1"/>
  <c r="U8" i="7"/>
  <c r="V8" i="7"/>
  <c r="X8" i="7"/>
  <c r="Y8" i="7"/>
  <c r="Z8" i="7"/>
  <c r="AA8" i="7"/>
  <c r="AC8" i="7"/>
  <c r="AD8" i="7"/>
  <c r="AE8" i="7"/>
  <c r="AF8" i="7"/>
  <c r="AH8" i="7"/>
  <c r="AK8" i="7"/>
  <c r="AL8" i="7"/>
  <c r="AM8" i="7"/>
  <c r="AN8" i="7"/>
  <c r="AO8" i="7"/>
  <c r="AP8" i="7"/>
  <c r="AQ8" i="7"/>
  <c r="A9" i="7"/>
  <c r="AI9" i="7" s="1"/>
  <c r="B9" i="7"/>
  <c r="C9" i="7"/>
  <c r="D9" i="7"/>
  <c r="E9" i="7"/>
  <c r="F9" i="7"/>
  <c r="G9" i="7"/>
  <c r="H9" i="7"/>
  <c r="I9" i="7"/>
  <c r="J9" i="7"/>
  <c r="K9" i="7"/>
  <c r="M9" i="7"/>
  <c r="N9" i="7"/>
  <c r="O9" i="7"/>
  <c r="P9" i="7"/>
  <c r="Q9" i="7"/>
  <c r="R9" i="7"/>
  <c r="S9" i="7"/>
  <c r="T9" i="7" s="1"/>
  <c r="U9" i="7"/>
  <c r="V9" i="7"/>
  <c r="X9" i="7"/>
  <c r="Y9" i="7"/>
  <c r="Z9" i="7"/>
  <c r="AA9" i="7"/>
  <c r="AC9" i="7"/>
  <c r="AD9" i="7"/>
  <c r="AE9" i="7"/>
  <c r="AF9" i="7"/>
  <c r="AH9" i="7"/>
  <c r="AK9" i="7"/>
  <c r="AL9" i="7"/>
  <c r="AM9" i="7"/>
  <c r="AN9" i="7"/>
  <c r="AO9" i="7"/>
  <c r="AP9" i="7"/>
  <c r="AQ9" i="7"/>
  <c r="A10" i="7"/>
  <c r="AI10" i="7" s="1"/>
  <c r="B10" i="7"/>
  <c r="C10" i="7"/>
  <c r="D10" i="7"/>
  <c r="E10" i="7"/>
  <c r="F10" i="7"/>
  <c r="G10" i="7"/>
  <c r="H10" i="7"/>
  <c r="I10" i="7"/>
  <c r="J10" i="7"/>
  <c r="K10" i="7"/>
  <c r="M10" i="7"/>
  <c r="N10" i="7"/>
  <c r="O10" i="7"/>
  <c r="P10" i="7"/>
  <c r="Q10" i="7"/>
  <c r="R10" i="7"/>
  <c r="S10" i="7"/>
  <c r="T10" i="7" s="1"/>
  <c r="U10" i="7"/>
  <c r="V10" i="7"/>
  <c r="X10" i="7"/>
  <c r="Y10" i="7"/>
  <c r="Z10" i="7"/>
  <c r="AA10" i="7"/>
  <c r="AC10" i="7"/>
  <c r="AD10" i="7"/>
  <c r="AE10" i="7"/>
  <c r="AF10" i="7"/>
  <c r="AH10" i="7"/>
  <c r="AK10" i="7"/>
  <c r="AL10" i="7"/>
  <c r="AM10" i="7"/>
  <c r="AN10" i="7"/>
  <c r="AO10" i="7"/>
  <c r="AP10" i="7"/>
  <c r="AQ10" i="7"/>
  <c r="A11" i="7"/>
  <c r="AI11" i="7" s="1"/>
  <c r="B11" i="7"/>
  <c r="C11" i="7"/>
  <c r="D11" i="7"/>
  <c r="E11" i="7"/>
  <c r="F11" i="7"/>
  <c r="G11" i="7"/>
  <c r="H11" i="7"/>
  <c r="I11" i="7"/>
  <c r="J11" i="7"/>
  <c r="K11" i="7"/>
  <c r="M11" i="7"/>
  <c r="N11" i="7"/>
  <c r="O11" i="7"/>
  <c r="P11" i="7"/>
  <c r="Q11" i="7"/>
  <c r="R11" i="7"/>
  <c r="S11" i="7"/>
  <c r="T11" i="7" s="1"/>
  <c r="U11" i="7"/>
  <c r="V11" i="7"/>
  <c r="X11" i="7"/>
  <c r="Y11" i="7"/>
  <c r="Z11" i="7"/>
  <c r="AA11" i="7"/>
  <c r="AC11" i="7"/>
  <c r="AD11" i="7"/>
  <c r="AE11" i="7"/>
  <c r="AF11" i="7"/>
  <c r="AH11" i="7"/>
  <c r="AK11" i="7"/>
  <c r="AL11" i="7"/>
  <c r="AM11" i="7"/>
  <c r="AN11" i="7"/>
  <c r="AO11" i="7"/>
  <c r="AP11" i="7"/>
  <c r="AQ11" i="7"/>
  <c r="A12" i="7"/>
  <c r="AI12" i="7" s="1"/>
  <c r="B12" i="7"/>
  <c r="C12" i="7"/>
  <c r="D12" i="7"/>
  <c r="E12" i="7"/>
  <c r="F12" i="7"/>
  <c r="G12" i="7"/>
  <c r="H12" i="7"/>
  <c r="I12" i="7"/>
  <c r="J12" i="7"/>
  <c r="K12" i="7"/>
  <c r="M12" i="7"/>
  <c r="N12" i="7"/>
  <c r="O12" i="7"/>
  <c r="P12" i="7"/>
  <c r="Q12" i="7"/>
  <c r="R12" i="7"/>
  <c r="S12" i="7"/>
  <c r="T12" i="7" s="1"/>
  <c r="U12" i="7"/>
  <c r="V12" i="7"/>
  <c r="X12" i="7"/>
  <c r="Y12" i="7"/>
  <c r="Z12" i="7"/>
  <c r="AA12" i="7"/>
  <c r="AC12" i="7"/>
  <c r="AD12" i="7"/>
  <c r="AE12" i="7"/>
  <c r="AF12" i="7"/>
  <c r="AH12" i="7"/>
  <c r="AK12" i="7"/>
  <c r="AL12" i="7"/>
  <c r="AM12" i="7"/>
  <c r="AN12" i="7"/>
  <c r="AO12" i="7"/>
  <c r="AP12" i="7"/>
  <c r="AQ12" i="7"/>
  <c r="A13" i="7"/>
  <c r="AI13" i="7" s="1"/>
  <c r="B13" i="7"/>
  <c r="C13" i="7"/>
  <c r="D13" i="7"/>
  <c r="E13" i="7"/>
  <c r="F13" i="7"/>
  <c r="G13" i="7"/>
  <c r="H13" i="7"/>
  <c r="I13" i="7"/>
  <c r="J13" i="7"/>
  <c r="K13" i="7"/>
  <c r="M13" i="7"/>
  <c r="N13" i="7"/>
  <c r="O13" i="7"/>
  <c r="P13" i="7"/>
  <c r="Q13" i="7"/>
  <c r="R13" i="7"/>
  <c r="S13" i="7"/>
  <c r="T13" i="7" s="1"/>
  <c r="U13" i="7"/>
  <c r="V13" i="7"/>
  <c r="X13" i="7"/>
  <c r="Y13" i="7"/>
  <c r="Z13" i="7"/>
  <c r="AA13" i="7"/>
  <c r="AC13" i="7"/>
  <c r="AD13" i="7"/>
  <c r="AE13" i="7"/>
  <c r="AF13" i="7"/>
  <c r="AH13" i="7"/>
  <c r="AK13" i="7"/>
  <c r="AL13" i="7"/>
  <c r="AM13" i="7"/>
  <c r="AN13" i="7"/>
  <c r="AO13" i="7"/>
  <c r="AP13" i="7"/>
  <c r="AQ13" i="7"/>
  <c r="A14" i="7"/>
  <c r="AI14" i="7" s="1"/>
  <c r="B14" i="7"/>
  <c r="C14" i="7"/>
  <c r="D14" i="7"/>
  <c r="E14" i="7"/>
  <c r="F14" i="7"/>
  <c r="G14" i="7"/>
  <c r="H14" i="7"/>
  <c r="I14" i="7"/>
  <c r="J14" i="7"/>
  <c r="K14" i="7"/>
  <c r="M14" i="7"/>
  <c r="N14" i="7"/>
  <c r="O14" i="7"/>
  <c r="P14" i="7"/>
  <c r="Q14" i="7"/>
  <c r="R14" i="7"/>
  <c r="S14" i="7"/>
  <c r="T14" i="7" s="1"/>
  <c r="U14" i="7"/>
  <c r="V14" i="7"/>
  <c r="X14" i="7"/>
  <c r="Y14" i="7"/>
  <c r="Z14" i="7"/>
  <c r="AA14" i="7"/>
  <c r="AC14" i="7"/>
  <c r="AD14" i="7"/>
  <c r="AE14" i="7"/>
  <c r="AF14" i="7"/>
  <c r="AH14" i="7"/>
  <c r="AK14" i="7"/>
  <c r="AL14" i="7"/>
  <c r="AM14" i="7"/>
  <c r="AN14" i="7"/>
  <c r="AO14" i="7"/>
  <c r="AP14" i="7"/>
  <c r="AQ14" i="7"/>
  <c r="A15" i="7"/>
  <c r="AI15" i="7" s="1"/>
  <c r="B15" i="7"/>
  <c r="C15" i="7"/>
  <c r="D15" i="7"/>
  <c r="E15" i="7"/>
  <c r="F15" i="7"/>
  <c r="G15" i="7"/>
  <c r="H15" i="7"/>
  <c r="I15" i="7"/>
  <c r="J15" i="7"/>
  <c r="K15" i="7"/>
  <c r="M15" i="7"/>
  <c r="N15" i="7"/>
  <c r="O15" i="7"/>
  <c r="P15" i="7"/>
  <c r="Q15" i="7"/>
  <c r="R15" i="7"/>
  <c r="S15" i="7"/>
  <c r="T15" i="7" s="1"/>
  <c r="U15" i="7"/>
  <c r="V15" i="7"/>
  <c r="X15" i="7"/>
  <c r="Y15" i="7"/>
  <c r="Z15" i="7"/>
  <c r="AA15" i="7"/>
  <c r="AC15" i="7"/>
  <c r="AD15" i="7"/>
  <c r="AE15" i="7"/>
  <c r="AF15" i="7"/>
  <c r="AH15" i="7"/>
  <c r="AK15" i="7"/>
  <c r="AL15" i="7"/>
  <c r="AM15" i="7"/>
  <c r="AN15" i="7"/>
  <c r="AO15" i="7"/>
  <c r="AP15" i="7"/>
  <c r="AQ15" i="7"/>
  <c r="A16" i="7"/>
  <c r="B16" i="7"/>
  <c r="C16" i="7"/>
  <c r="D16" i="7"/>
  <c r="E16" i="7"/>
  <c r="F16" i="7"/>
  <c r="G16" i="7"/>
  <c r="H16" i="7"/>
  <c r="I16" i="7"/>
  <c r="J16" i="7"/>
  <c r="K16" i="7"/>
  <c r="M16" i="7"/>
  <c r="N16" i="7"/>
  <c r="O16" i="7"/>
  <c r="P16" i="7"/>
  <c r="Q16" i="7"/>
  <c r="R16" i="7"/>
  <c r="S16" i="7"/>
  <c r="T16" i="7" s="1"/>
  <c r="U16" i="7"/>
  <c r="V16" i="7"/>
  <c r="X16" i="7"/>
  <c r="Y16" i="7"/>
  <c r="Z16" i="7"/>
  <c r="AA16" i="7"/>
  <c r="AC16" i="7"/>
  <c r="AD16" i="7"/>
  <c r="AE16" i="7"/>
  <c r="AF16" i="7"/>
  <c r="AH16" i="7"/>
  <c r="AI16" i="7"/>
  <c r="AK16" i="7"/>
  <c r="AL16" i="7"/>
  <c r="AM16" i="7"/>
  <c r="AN16" i="7"/>
  <c r="AO16" i="7"/>
  <c r="AP16" i="7"/>
  <c r="AQ16" i="7"/>
  <c r="A17" i="7"/>
  <c r="AI17" i="7" s="1"/>
  <c r="B17" i="7"/>
  <c r="C17" i="7"/>
  <c r="D17" i="7"/>
  <c r="E17" i="7"/>
  <c r="F17" i="7"/>
  <c r="G17" i="7"/>
  <c r="H17" i="7"/>
  <c r="I17" i="7"/>
  <c r="J17" i="7"/>
  <c r="K17" i="7"/>
  <c r="M17" i="7"/>
  <c r="N17" i="7"/>
  <c r="O17" i="7"/>
  <c r="P17" i="7"/>
  <c r="Q17" i="7"/>
  <c r="R17" i="7"/>
  <c r="S17" i="7"/>
  <c r="T17" i="7" s="1"/>
  <c r="U17" i="7"/>
  <c r="V17" i="7"/>
  <c r="X17" i="7"/>
  <c r="Y17" i="7"/>
  <c r="Z17" i="7"/>
  <c r="AA17" i="7"/>
  <c r="AC17" i="7"/>
  <c r="AD17" i="7"/>
  <c r="AE17" i="7"/>
  <c r="AF17" i="7"/>
  <c r="AH17" i="7"/>
  <c r="AK17" i="7"/>
  <c r="AL17" i="7"/>
  <c r="AM17" i="7"/>
  <c r="AN17" i="7"/>
  <c r="AO17" i="7"/>
  <c r="AP17" i="7"/>
  <c r="AQ17" i="7"/>
  <c r="A18" i="7"/>
  <c r="AI18" i="7" s="1"/>
  <c r="B18" i="7"/>
  <c r="C18" i="7"/>
  <c r="D18" i="7"/>
  <c r="E18" i="7"/>
  <c r="F18" i="7"/>
  <c r="G18" i="7"/>
  <c r="H18" i="7"/>
  <c r="I18" i="7"/>
  <c r="J18" i="7"/>
  <c r="K18" i="7"/>
  <c r="M18" i="7"/>
  <c r="N18" i="7"/>
  <c r="O18" i="7"/>
  <c r="P18" i="7"/>
  <c r="Q18" i="7"/>
  <c r="R18" i="7"/>
  <c r="S18" i="7"/>
  <c r="T18" i="7" s="1"/>
  <c r="U18" i="7"/>
  <c r="V18" i="7"/>
  <c r="X18" i="7"/>
  <c r="Y18" i="7"/>
  <c r="Z18" i="7"/>
  <c r="AA18" i="7"/>
  <c r="AC18" i="7"/>
  <c r="AD18" i="7"/>
  <c r="AE18" i="7"/>
  <c r="AF18" i="7"/>
  <c r="AH18" i="7"/>
  <c r="AK18" i="7"/>
  <c r="AL18" i="7"/>
  <c r="AM18" i="7"/>
  <c r="AN18" i="7"/>
  <c r="AO18" i="7"/>
  <c r="AP18" i="7"/>
  <c r="AQ18" i="7"/>
  <c r="A19" i="7"/>
  <c r="AI19" i="7" s="1"/>
  <c r="B19" i="7"/>
  <c r="C19" i="7"/>
  <c r="D19" i="7"/>
  <c r="E19" i="7"/>
  <c r="F19" i="7"/>
  <c r="G19" i="7"/>
  <c r="H19" i="7"/>
  <c r="I19" i="7"/>
  <c r="J19" i="7"/>
  <c r="K19" i="7"/>
  <c r="M19" i="7"/>
  <c r="N19" i="7"/>
  <c r="O19" i="7"/>
  <c r="P19" i="7"/>
  <c r="Q19" i="7"/>
  <c r="R19" i="7"/>
  <c r="S19" i="7"/>
  <c r="T19" i="7" s="1"/>
  <c r="U19" i="7"/>
  <c r="V19" i="7"/>
  <c r="X19" i="7"/>
  <c r="Y19" i="7"/>
  <c r="Z19" i="7"/>
  <c r="AA19" i="7"/>
  <c r="AC19" i="7"/>
  <c r="AD19" i="7"/>
  <c r="AE19" i="7"/>
  <c r="AF19" i="7"/>
  <c r="AH19" i="7"/>
  <c r="AK19" i="7"/>
  <c r="AL19" i="7"/>
  <c r="AM19" i="7"/>
  <c r="AN19" i="7"/>
  <c r="AO19" i="7"/>
  <c r="AP19" i="7"/>
  <c r="AQ19" i="7"/>
  <c r="A20" i="7"/>
  <c r="AI20" i="7" s="1"/>
  <c r="B20" i="7"/>
  <c r="C20" i="7"/>
  <c r="D20" i="7"/>
  <c r="E20" i="7"/>
  <c r="F20" i="7"/>
  <c r="G20" i="7"/>
  <c r="H20" i="7"/>
  <c r="I20" i="7"/>
  <c r="J20" i="7"/>
  <c r="K20" i="7"/>
  <c r="M20" i="7"/>
  <c r="N20" i="7"/>
  <c r="O20" i="7"/>
  <c r="P20" i="7"/>
  <c r="Q20" i="7"/>
  <c r="R20" i="7"/>
  <c r="S20" i="7"/>
  <c r="T20" i="7" s="1"/>
  <c r="U20" i="7"/>
  <c r="V20" i="7"/>
  <c r="X20" i="7"/>
  <c r="Y20" i="7"/>
  <c r="Z20" i="7"/>
  <c r="AA20" i="7"/>
  <c r="AC20" i="7"/>
  <c r="AD20" i="7"/>
  <c r="AE20" i="7"/>
  <c r="AF20" i="7"/>
  <c r="AH20" i="7"/>
  <c r="AK20" i="7"/>
  <c r="AL20" i="7"/>
  <c r="AM20" i="7"/>
  <c r="AN20" i="7"/>
  <c r="AO20" i="7"/>
  <c r="AP20" i="7"/>
  <c r="AQ20" i="7"/>
  <c r="A21" i="7"/>
  <c r="AI21" i="7" s="1"/>
  <c r="B21" i="7"/>
  <c r="C21" i="7"/>
  <c r="D21" i="7"/>
  <c r="E21" i="7"/>
  <c r="F21" i="7"/>
  <c r="G21" i="7"/>
  <c r="H21" i="7"/>
  <c r="I21" i="7"/>
  <c r="J21" i="7"/>
  <c r="K21" i="7"/>
  <c r="M21" i="7"/>
  <c r="N21" i="7"/>
  <c r="O21" i="7"/>
  <c r="P21" i="7"/>
  <c r="Q21" i="7"/>
  <c r="R21" i="7"/>
  <c r="S21" i="7"/>
  <c r="T21" i="7" s="1"/>
  <c r="U21" i="7"/>
  <c r="V21" i="7"/>
  <c r="X21" i="7"/>
  <c r="Y21" i="7"/>
  <c r="Z21" i="7"/>
  <c r="AA21" i="7"/>
  <c r="AC21" i="7"/>
  <c r="AD21" i="7"/>
  <c r="AE21" i="7"/>
  <c r="AF21" i="7"/>
  <c r="AH21" i="7"/>
  <c r="AK21" i="7"/>
  <c r="AL21" i="7"/>
  <c r="AM21" i="7"/>
  <c r="AN21" i="7"/>
  <c r="AO21" i="7"/>
  <c r="AP21" i="7"/>
  <c r="AQ21" i="7"/>
  <c r="A22" i="7"/>
  <c r="AI22" i="7" s="1"/>
  <c r="B22" i="7"/>
  <c r="C22" i="7"/>
  <c r="D22" i="7"/>
  <c r="E22" i="7"/>
  <c r="F22" i="7"/>
  <c r="G22" i="7"/>
  <c r="H22" i="7"/>
  <c r="I22" i="7"/>
  <c r="J22" i="7"/>
  <c r="K22" i="7"/>
  <c r="M22" i="7"/>
  <c r="N22" i="7"/>
  <c r="O22" i="7"/>
  <c r="P22" i="7"/>
  <c r="Q22" i="7"/>
  <c r="R22" i="7"/>
  <c r="S22" i="7"/>
  <c r="T22" i="7" s="1"/>
  <c r="U22" i="7"/>
  <c r="V22" i="7"/>
  <c r="X22" i="7"/>
  <c r="Y22" i="7"/>
  <c r="Z22" i="7"/>
  <c r="AA22" i="7"/>
  <c r="AC22" i="7"/>
  <c r="AD22" i="7"/>
  <c r="AE22" i="7"/>
  <c r="AF22" i="7"/>
  <c r="AH22" i="7"/>
  <c r="AK22" i="7"/>
  <c r="AL22" i="7"/>
  <c r="AM22" i="7"/>
  <c r="AN22" i="7"/>
  <c r="AO22" i="7"/>
  <c r="AP22" i="7"/>
  <c r="AQ22" i="7"/>
  <c r="A23" i="7"/>
  <c r="AI23" i="7" s="1"/>
  <c r="B23" i="7"/>
  <c r="C23" i="7"/>
  <c r="D23" i="7"/>
  <c r="E23" i="7"/>
  <c r="F23" i="7"/>
  <c r="G23" i="7"/>
  <c r="H23" i="7"/>
  <c r="I23" i="7"/>
  <c r="J23" i="7"/>
  <c r="K23" i="7"/>
  <c r="M23" i="7"/>
  <c r="N23" i="7"/>
  <c r="O23" i="7"/>
  <c r="P23" i="7"/>
  <c r="Q23" i="7"/>
  <c r="R23" i="7"/>
  <c r="S23" i="7"/>
  <c r="T23" i="7" s="1"/>
  <c r="U23" i="7"/>
  <c r="V23" i="7"/>
  <c r="X23" i="7"/>
  <c r="Y23" i="7"/>
  <c r="Z23" i="7"/>
  <c r="AA23" i="7"/>
  <c r="AC23" i="7"/>
  <c r="AD23" i="7"/>
  <c r="AE23" i="7"/>
  <c r="AF23" i="7"/>
  <c r="AH23" i="7"/>
  <c r="AK23" i="7"/>
  <c r="AL23" i="7"/>
  <c r="AM23" i="7"/>
  <c r="AN23" i="7"/>
  <c r="AO23" i="7"/>
  <c r="AP23" i="7"/>
  <c r="AQ23" i="7"/>
  <c r="A24" i="7"/>
  <c r="AI24" i="7" s="1"/>
  <c r="B24" i="7"/>
  <c r="C24" i="7"/>
  <c r="D24" i="7"/>
  <c r="E24" i="7"/>
  <c r="F24" i="7"/>
  <c r="G24" i="7"/>
  <c r="H24" i="7"/>
  <c r="I24" i="7"/>
  <c r="J24" i="7"/>
  <c r="K24" i="7"/>
  <c r="M24" i="7"/>
  <c r="N24" i="7"/>
  <c r="O24" i="7"/>
  <c r="P24" i="7"/>
  <c r="Q24" i="7"/>
  <c r="R24" i="7"/>
  <c r="S24" i="7"/>
  <c r="T24" i="7" s="1"/>
  <c r="U24" i="7"/>
  <c r="V24" i="7"/>
  <c r="X24" i="7"/>
  <c r="Y24" i="7"/>
  <c r="Z24" i="7"/>
  <c r="AA24" i="7"/>
  <c r="AC24" i="7"/>
  <c r="AD24" i="7"/>
  <c r="AE24" i="7"/>
  <c r="AF24" i="7"/>
  <c r="AH24" i="7"/>
  <c r="AK24" i="7"/>
  <c r="AL24" i="7"/>
  <c r="AM24" i="7"/>
  <c r="AN24" i="7"/>
  <c r="AO24" i="7"/>
  <c r="AP24" i="7"/>
  <c r="AQ24" i="7"/>
  <c r="A25" i="7"/>
  <c r="AI25" i="7" s="1"/>
  <c r="B25" i="7"/>
  <c r="C25" i="7"/>
  <c r="D25" i="7"/>
  <c r="E25" i="7"/>
  <c r="F25" i="7"/>
  <c r="G25" i="7"/>
  <c r="H25" i="7"/>
  <c r="I25" i="7"/>
  <c r="J25" i="7"/>
  <c r="K25" i="7"/>
  <c r="M25" i="7"/>
  <c r="N25" i="7"/>
  <c r="O25" i="7"/>
  <c r="P25" i="7"/>
  <c r="Q25" i="7"/>
  <c r="R25" i="7"/>
  <c r="S25" i="7"/>
  <c r="T25" i="7" s="1"/>
  <c r="U25" i="7"/>
  <c r="V25" i="7"/>
  <c r="X25" i="7"/>
  <c r="Y25" i="7"/>
  <c r="Z25" i="7"/>
  <c r="AA25" i="7"/>
  <c r="AC25" i="7"/>
  <c r="AD25" i="7"/>
  <c r="AE25" i="7"/>
  <c r="AF25" i="7"/>
  <c r="AH25" i="7"/>
  <c r="AK25" i="7"/>
  <c r="AL25" i="7"/>
  <c r="AM25" i="7"/>
  <c r="AN25" i="7"/>
  <c r="AO25" i="7"/>
  <c r="AP25" i="7"/>
  <c r="AQ25" i="7"/>
  <c r="A26" i="7"/>
  <c r="B26" i="7"/>
  <c r="C26" i="7"/>
  <c r="D26" i="7"/>
  <c r="E26" i="7"/>
  <c r="F26" i="7"/>
  <c r="G26" i="7"/>
  <c r="H26" i="7"/>
  <c r="I26" i="7"/>
  <c r="J26" i="7"/>
  <c r="K26" i="7"/>
  <c r="M26" i="7"/>
  <c r="N26" i="7"/>
  <c r="O26" i="7"/>
  <c r="P26" i="7"/>
  <c r="Q26" i="7"/>
  <c r="R26" i="7"/>
  <c r="S26" i="7"/>
  <c r="T26" i="7" s="1"/>
  <c r="U26" i="7"/>
  <c r="V26" i="7"/>
  <c r="X26" i="7"/>
  <c r="Y26" i="7"/>
  <c r="Z26" i="7"/>
  <c r="AA26" i="7"/>
  <c r="AC26" i="7"/>
  <c r="AD26" i="7"/>
  <c r="AE26" i="7"/>
  <c r="AF26" i="7"/>
  <c r="AH26" i="7"/>
  <c r="AI26" i="7"/>
  <c r="AK26" i="7"/>
  <c r="AL26" i="7"/>
  <c r="AM26" i="7"/>
  <c r="AN26" i="7"/>
  <c r="AO26" i="7"/>
  <c r="AP26" i="7"/>
  <c r="AQ26" i="7"/>
  <c r="A27" i="7"/>
  <c r="AI27" i="7" s="1"/>
  <c r="B27" i="7"/>
  <c r="C27" i="7"/>
  <c r="D27" i="7"/>
  <c r="E27" i="7"/>
  <c r="F27" i="7"/>
  <c r="G27" i="7"/>
  <c r="H27" i="7"/>
  <c r="I27" i="7"/>
  <c r="J27" i="7"/>
  <c r="K27" i="7"/>
  <c r="M27" i="7"/>
  <c r="N27" i="7"/>
  <c r="O27" i="7"/>
  <c r="P27" i="7"/>
  <c r="Q27" i="7"/>
  <c r="R27" i="7"/>
  <c r="S27" i="7"/>
  <c r="T27" i="7" s="1"/>
  <c r="U27" i="7"/>
  <c r="V27" i="7"/>
  <c r="X27" i="7"/>
  <c r="Y27" i="7"/>
  <c r="Z27" i="7"/>
  <c r="AA27" i="7"/>
  <c r="AC27" i="7"/>
  <c r="AD27" i="7"/>
  <c r="AE27" i="7"/>
  <c r="AF27" i="7"/>
  <c r="AH27" i="7"/>
  <c r="AK27" i="7"/>
  <c r="AL27" i="7"/>
  <c r="AM27" i="7"/>
  <c r="AN27" i="7"/>
  <c r="AO27" i="7"/>
  <c r="AP27" i="7"/>
  <c r="AQ27" i="7"/>
  <c r="A28" i="7"/>
  <c r="AI28" i="7" s="1"/>
  <c r="B28" i="7"/>
  <c r="C28" i="7"/>
  <c r="D28" i="7"/>
  <c r="E28" i="7"/>
  <c r="F28" i="7"/>
  <c r="G28" i="7"/>
  <c r="H28" i="7"/>
  <c r="I28" i="7"/>
  <c r="J28" i="7"/>
  <c r="K28" i="7"/>
  <c r="M28" i="7"/>
  <c r="N28" i="7"/>
  <c r="O28" i="7"/>
  <c r="P28" i="7"/>
  <c r="Q28" i="7"/>
  <c r="R28" i="7"/>
  <c r="S28" i="7"/>
  <c r="T28" i="7" s="1"/>
  <c r="U28" i="7"/>
  <c r="V28" i="7"/>
  <c r="X28" i="7"/>
  <c r="Y28" i="7"/>
  <c r="Z28" i="7"/>
  <c r="AA28" i="7"/>
  <c r="AC28" i="7"/>
  <c r="AD28" i="7"/>
  <c r="AE28" i="7"/>
  <c r="AF28" i="7"/>
  <c r="AH28" i="7"/>
  <c r="AK28" i="7"/>
  <c r="AL28" i="7"/>
  <c r="AM28" i="7"/>
  <c r="AN28" i="7"/>
  <c r="AO28" i="7"/>
  <c r="AP28" i="7"/>
  <c r="AQ28" i="7"/>
  <c r="A29" i="7"/>
  <c r="AI29" i="7" s="1"/>
  <c r="B29" i="7"/>
  <c r="C29" i="7"/>
  <c r="D29" i="7"/>
  <c r="E29" i="7"/>
  <c r="F29" i="7"/>
  <c r="G29" i="7"/>
  <c r="H29" i="7"/>
  <c r="I29" i="7"/>
  <c r="J29" i="7"/>
  <c r="K29" i="7"/>
  <c r="M29" i="7"/>
  <c r="N29" i="7"/>
  <c r="O29" i="7"/>
  <c r="P29" i="7"/>
  <c r="Q29" i="7"/>
  <c r="R29" i="7"/>
  <c r="S29" i="7"/>
  <c r="T29" i="7" s="1"/>
  <c r="U29" i="7"/>
  <c r="V29" i="7"/>
  <c r="X29" i="7"/>
  <c r="Y29" i="7"/>
  <c r="Z29" i="7"/>
  <c r="AA29" i="7"/>
  <c r="AC29" i="7"/>
  <c r="AD29" i="7"/>
  <c r="AE29" i="7"/>
  <c r="AF29" i="7"/>
  <c r="AH29" i="7"/>
  <c r="AK29" i="7"/>
  <c r="AL29" i="7"/>
  <c r="AM29" i="7"/>
  <c r="AN29" i="7"/>
  <c r="AO29" i="7"/>
  <c r="AP29" i="7"/>
  <c r="AQ29" i="7"/>
  <c r="A30" i="7"/>
  <c r="AI30" i="7" s="1"/>
  <c r="B30" i="7"/>
  <c r="C30" i="7"/>
  <c r="D30" i="7"/>
  <c r="E30" i="7"/>
  <c r="F30" i="7"/>
  <c r="G30" i="7"/>
  <c r="H30" i="7"/>
  <c r="I30" i="7"/>
  <c r="J30" i="7"/>
  <c r="K30" i="7"/>
  <c r="M30" i="7"/>
  <c r="N30" i="7"/>
  <c r="O30" i="7"/>
  <c r="P30" i="7"/>
  <c r="Q30" i="7"/>
  <c r="R30" i="7"/>
  <c r="S30" i="7"/>
  <c r="T30" i="7" s="1"/>
  <c r="U30" i="7"/>
  <c r="V30" i="7"/>
  <c r="X30" i="7"/>
  <c r="Y30" i="7"/>
  <c r="Z30" i="7"/>
  <c r="AA30" i="7"/>
  <c r="AC30" i="7"/>
  <c r="AD30" i="7"/>
  <c r="AE30" i="7"/>
  <c r="AF30" i="7"/>
  <c r="AH30" i="7"/>
  <c r="AK30" i="7"/>
  <c r="AL30" i="7"/>
  <c r="AM30" i="7"/>
  <c r="AN30" i="7"/>
  <c r="AO30" i="7"/>
  <c r="AP30" i="7"/>
  <c r="AQ30" i="7"/>
  <c r="A31" i="7"/>
  <c r="AI31" i="7" s="1"/>
  <c r="B31" i="7"/>
  <c r="C31" i="7"/>
  <c r="D31" i="7"/>
  <c r="E31" i="7"/>
  <c r="F31" i="7"/>
  <c r="G31" i="7"/>
  <c r="H31" i="7"/>
  <c r="I31" i="7"/>
  <c r="J31" i="7"/>
  <c r="K31" i="7"/>
  <c r="M31" i="7"/>
  <c r="N31" i="7"/>
  <c r="O31" i="7"/>
  <c r="P31" i="7"/>
  <c r="Q31" i="7"/>
  <c r="R31" i="7"/>
  <c r="S31" i="7"/>
  <c r="T31" i="7" s="1"/>
  <c r="U31" i="7"/>
  <c r="V31" i="7"/>
  <c r="X31" i="7"/>
  <c r="Y31" i="7"/>
  <c r="Z31" i="7"/>
  <c r="AA31" i="7"/>
  <c r="AC31" i="7"/>
  <c r="AD31" i="7"/>
  <c r="AE31" i="7"/>
  <c r="AF31" i="7"/>
  <c r="AH31" i="7"/>
  <c r="AK31" i="7"/>
  <c r="AL31" i="7"/>
  <c r="AM31" i="7"/>
  <c r="AN31" i="7"/>
  <c r="AO31" i="7"/>
  <c r="AP31" i="7"/>
  <c r="AQ31" i="7"/>
  <c r="A32" i="7"/>
  <c r="B32" i="7"/>
  <c r="C32" i="7"/>
  <c r="D32" i="7"/>
  <c r="E32" i="7"/>
  <c r="F32" i="7"/>
  <c r="G32" i="7"/>
  <c r="H32" i="7"/>
  <c r="I32" i="7"/>
  <c r="J32" i="7"/>
  <c r="K32" i="7"/>
  <c r="M32" i="7"/>
  <c r="N32" i="7"/>
  <c r="O32" i="7"/>
  <c r="P32" i="7"/>
  <c r="Q32" i="7"/>
  <c r="R32" i="7"/>
  <c r="S32" i="7"/>
  <c r="T32" i="7" s="1"/>
  <c r="U32" i="7"/>
  <c r="V32" i="7"/>
  <c r="X32" i="7"/>
  <c r="Y32" i="7"/>
  <c r="Z32" i="7"/>
  <c r="AA32" i="7"/>
  <c r="AC32" i="7"/>
  <c r="AD32" i="7"/>
  <c r="AE32" i="7"/>
  <c r="AF32" i="7"/>
  <c r="AH32" i="7"/>
  <c r="AI32" i="7"/>
  <c r="AK32" i="7"/>
  <c r="AL32" i="7"/>
  <c r="AM32" i="7"/>
  <c r="AN32" i="7"/>
  <c r="AO32" i="7"/>
  <c r="AP32" i="7"/>
  <c r="AQ32" i="7"/>
  <c r="A33" i="7"/>
  <c r="AI33" i="7" s="1"/>
  <c r="B33" i="7"/>
  <c r="C33" i="7"/>
  <c r="D33" i="7"/>
  <c r="E33" i="7"/>
  <c r="F33" i="7"/>
  <c r="G33" i="7"/>
  <c r="H33" i="7"/>
  <c r="I33" i="7"/>
  <c r="J33" i="7"/>
  <c r="K33" i="7"/>
  <c r="M33" i="7"/>
  <c r="N33" i="7"/>
  <c r="O33" i="7"/>
  <c r="P33" i="7"/>
  <c r="Q33" i="7"/>
  <c r="R33" i="7"/>
  <c r="S33" i="7"/>
  <c r="T33" i="7" s="1"/>
  <c r="U33" i="7"/>
  <c r="V33" i="7"/>
  <c r="X33" i="7"/>
  <c r="Y33" i="7"/>
  <c r="Z33" i="7"/>
  <c r="AA33" i="7"/>
  <c r="AC33" i="7"/>
  <c r="AD33" i="7"/>
  <c r="AE33" i="7"/>
  <c r="AF33" i="7"/>
  <c r="AH33" i="7"/>
  <c r="AK33" i="7"/>
  <c r="AL33" i="7"/>
  <c r="AM33" i="7"/>
  <c r="AN33" i="7"/>
  <c r="AO33" i="7"/>
  <c r="AP33" i="7"/>
  <c r="AQ33" i="7"/>
  <c r="A34" i="7"/>
  <c r="AI34" i="7" s="1"/>
  <c r="B34" i="7"/>
  <c r="C34" i="7"/>
  <c r="D34" i="7"/>
  <c r="E34" i="7"/>
  <c r="F34" i="7"/>
  <c r="G34" i="7"/>
  <c r="H34" i="7"/>
  <c r="I34" i="7"/>
  <c r="J34" i="7"/>
  <c r="K34" i="7"/>
  <c r="M34" i="7"/>
  <c r="N34" i="7"/>
  <c r="O34" i="7"/>
  <c r="P34" i="7"/>
  <c r="Q34" i="7"/>
  <c r="R34" i="7"/>
  <c r="S34" i="7"/>
  <c r="T34" i="7" s="1"/>
  <c r="U34" i="7"/>
  <c r="V34" i="7"/>
  <c r="X34" i="7"/>
  <c r="Y34" i="7"/>
  <c r="Z34" i="7"/>
  <c r="AA34" i="7"/>
  <c r="AC34" i="7"/>
  <c r="AD34" i="7"/>
  <c r="AE34" i="7"/>
  <c r="AF34" i="7"/>
  <c r="AH34" i="7"/>
  <c r="AK34" i="7"/>
  <c r="AL34" i="7"/>
  <c r="AM34" i="7"/>
  <c r="AN34" i="7"/>
  <c r="AO34" i="7"/>
  <c r="AP34" i="7"/>
  <c r="AQ34" i="7"/>
  <c r="A35" i="7"/>
  <c r="AI35" i="7" s="1"/>
  <c r="B35" i="7"/>
  <c r="C35" i="7"/>
  <c r="D35" i="7"/>
  <c r="E35" i="7"/>
  <c r="F35" i="7"/>
  <c r="G35" i="7"/>
  <c r="H35" i="7"/>
  <c r="I35" i="7"/>
  <c r="J35" i="7"/>
  <c r="K35" i="7"/>
  <c r="M35" i="7"/>
  <c r="N35" i="7"/>
  <c r="O35" i="7"/>
  <c r="P35" i="7"/>
  <c r="Q35" i="7"/>
  <c r="R35" i="7"/>
  <c r="S35" i="7"/>
  <c r="T35" i="7" s="1"/>
  <c r="U35" i="7"/>
  <c r="V35" i="7"/>
  <c r="X35" i="7"/>
  <c r="Y35" i="7"/>
  <c r="Z35" i="7"/>
  <c r="AA35" i="7"/>
  <c r="AC35" i="7"/>
  <c r="AD35" i="7"/>
  <c r="AE35" i="7"/>
  <c r="AF35" i="7"/>
  <c r="AH35" i="7"/>
  <c r="AK35" i="7"/>
  <c r="AL35" i="7"/>
  <c r="AM35" i="7"/>
  <c r="AN35" i="7"/>
  <c r="AO35" i="7"/>
  <c r="AP35" i="7"/>
  <c r="AQ35" i="7"/>
  <c r="A36" i="7"/>
  <c r="AI36" i="7" s="1"/>
  <c r="B36" i="7"/>
  <c r="C36" i="7"/>
  <c r="D36" i="7"/>
  <c r="E36" i="7"/>
  <c r="F36" i="7"/>
  <c r="G36" i="7"/>
  <c r="H36" i="7"/>
  <c r="I36" i="7"/>
  <c r="J36" i="7"/>
  <c r="K36" i="7"/>
  <c r="M36" i="7"/>
  <c r="N36" i="7"/>
  <c r="O36" i="7"/>
  <c r="P36" i="7"/>
  <c r="Q36" i="7"/>
  <c r="R36" i="7"/>
  <c r="S36" i="7"/>
  <c r="T36" i="7" s="1"/>
  <c r="U36" i="7"/>
  <c r="V36" i="7"/>
  <c r="X36" i="7"/>
  <c r="Y36" i="7"/>
  <c r="Z36" i="7"/>
  <c r="AA36" i="7"/>
  <c r="AC36" i="7"/>
  <c r="AD36" i="7"/>
  <c r="AE36" i="7"/>
  <c r="AF36" i="7"/>
  <c r="AH36" i="7"/>
  <c r="AK36" i="7"/>
  <c r="AL36" i="7"/>
  <c r="AM36" i="7"/>
  <c r="AN36" i="7"/>
  <c r="AO36" i="7"/>
  <c r="AP36" i="7"/>
  <c r="AQ36" i="7"/>
  <c r="A37" i="7"/>
  <c r="AI37" i="7" s="1"/>
  <c r="B37" i="7"/>
  <c r="C37" i="7"/>
  <c r="D37" i="7"/>
  <c r="E37" i="7"/>
  <c r="F37" i="7"/>
  <c r="G37" i="7"/>
  <c r="H37" i="7"/>
  <c r="I37" i="7"/>
  <c r="J37" i="7"/>
  <c r="K37" i="7"/>
  <c r="M37" i="7"/>
  <c r="N37" i="7"/>
  <c r="O37" i="7"/>
  <c r="P37" i="7"/>
  <c r="Q37" i="7"/>
  <c r="R37" i="7"/>
  <c r="S37" i="7"/>
  <c r="T37" i="7" s="1"/>
  <c r="U37" i="7"/>
  <c r="V37" i="7"/>
  <c r="X37" i="7"/>
  <c r="Y37" i="7"/>
  <c r="Z37" i="7"/>
  <c r="AA37" i="7"/>
  <c r="AC37" i="7"/>
  <c r="AD37" i="7"/>
  <c r="AE37" i="7"/>
  <c r="AF37" i="7"/>
  <c r="AH37" i="7"/>
  <c r="AK37" i="7"/>
  <c r="AL37" i="7"/>
  <c r="AM37" i="7"/>
  <c r="AN37" i="7"/>
  <c r="AO37" i="7"/>
  <c r="AP37" i="7"/>
  <c r="AQ37" i="7"/>
  <c r="A38" i="7"/>
  <c r="AI38" i="7" s="1"/>
  <c r="B38" i="7"/>
  <c r="C38" i="7"/>
  <c r="D38" i="7"/>
  <c r="E38" i="7"/>
  <c r="F38" i="7"/>
  <c r="G38" i="7"/>
  <c r="H38" i="7"/>
  <c r="I38" i="7"/>
  <c r="J38" i="7"/>
  <c r="K38" i="7"/>
  <c r="M38" i="7"/>
  <c r="N38" i="7"/>
  <c r="O38" i="7"/>
  <c r="P38" i="7"/>
  <c r="Q38" i="7"/>
  <c r="R38" i="7"/>
  <c r="S38" i="7"/>
  <c r="T38" i="7" s="1"/>
  <c r="U38" i="7"/>
  <c r="V38" i="7"/>
  <c r="X38" i="7"/>
  <c r="Y38" i="7"/>
  <c r="Z38" i="7"/>
  <c r="AA38" i="7"/>
  <c r="AC38" i="7"/>
  <c r="AD38" i="7"/>
  <c r="AE38" i="7"/>
  <c r="AF38" i="7"/>
  <c r="AH38" i="7"/>
  <c r="AK38" i="7"/>
  <c r="AL38" i="7"/>
  <c r="AM38" i="7"/>
  <c r="AN38" i="7"/>
  <c r="AO38" i="7"/>
  <c r="AP38" i="7"/>
  <c r="AQ38" i="7"/>
  <c r="A39" i="7"/>
  <c r="AI39" i="7" s="1"/>
  <c r="B39" i="7"/>
  <c r="C39" i="7"/>
  <c r="D39" i="7"/>
  <c r="E39" i="7"/>
  <c r="F39" i="7"/>
  <c r="G39" i="7"/>
  <c r="H39" i="7"/>
  <c r="I39" i="7"/>
  <c r="J39" i="7"/>
  <c r="K39" i="7"/>
  <c r="M39" i="7"/>
  <c r="N39" i="7"/>
  <c r="O39" i="7"/>
  <c r="P39" i="7"/>
  <c r="Q39" i="7"/>
  <c r="R39" i="7"/>
  <c r="S39" i="7"/>
  <c r="T39" i="7" s="1"/>
  <c r="U39" i="7"/>
  <c r="V39" i="7"/>
  <c r="X39" i="7"/>
  <c r="Y39" i="7"/>
  <c r="Z39" i="7"/>
  <c r="AA39" i="7"/>
  <c r="AC39" i="7"/>
  <c r="AD39" i="7"/>
  <c r="AE39" i="7"/>
  <c r="AF39" i="7"/>
  <c r="AH39" i="7"/>
  <c r="AK39" i="7"/>
  <c r="AL39" i="7"/>
  <c r="AM39" i="7"/>
  <c r="AN39" i="7"/>
  <c r="AO39" i="7"/>
  <c r="AP39" i="7"/>
  <c r="AQ39" i="7"/>
  <c r="A40" i="7"/>
  <c r="AI40" i="7" s="1"/>
  <c r="B40" i="7"/>
  <c r="C40" i="7"/>
  <c r="D40" i="7"/>
  <c r="E40" i="7"/>
  <c r="F40" i="7"/>
  <c r="G40" i="7"/>
  <c r="H40" i="7"/>
  <c r="I40" i="7"/>
  <c r="J40" i="7"/>
  <c r="K40" i="7"/>
  <c r="M40" i="7"/>
  <c r="N40" i="7"/>
  <c r="O40" i="7"/>
  <c r="P40" i="7"/>
  <c r="Q40" i="7"/>
  <c r="R40" i="7"/>
  <c r="S40" i="7"/>
  <c r="T40" i="7" s="1"/>
  <c r="U40" i="7"/>
  <c r="V40" i="7"/>
  <c r="X40" i="7"/>
  <c r="Y40" i="7"/>
  <c r="Z40" i="7"/>
  <c r="AA40" i="7"/>
  <c r="AC40" i="7"/>
  <c r="AD40" i="7"/>
  <c r="AE40" i="7"/>
  <c r="AF40" i="7"/>
  <c r="AH40" i="7"/>
  <c r="AK40" i="7"/>
  <c r="AL40" i="7"/>
  <c r="AM40" i="7"/>
  <c r="AN40" i="7"/>
  <c r="AO40" i="7"/>
  <c r="AP40" i="7"/>
  <c r="AQ40" i="7"/>
  <c r="A41" i="7"/>
  <c r="AI41" i="7" s="1"/>
  <c r="B41" i="7"/>
  <c r="C41" i="7"/>
  <c r="D41" i="7"/>
  <c r="E41" i="7"/>
  <c r="F41" i="7"/>
  <c r="G41" i="7"/>
  <c r="H41" i="7"/>
  <c r="I41" i="7"/>
  <c r="J41" i="7"/>
  <c r="K41" i="7"/>
  <c r="M41" i="7"/>
  <c r="N41" i="7"/>
  <c r="O41" i="7"/>
  <c r="P41" i="7"/>
  <c r="Q41" i="7"/>
  <c r="R41" i="7"/>
  <c r="S41" i="7"/>
  <c r="T41" i="7" s="1"/>
  <c r="U41" i="7"/>
  <c r="V41" i="7"/>
  <c r="X41" i="7"/>
  <c r="Y41" i="7"/>
  <c r="Z41" i="7"/>
  <c r="AA41" i="7"/>
  <c r="AC41" i="7"/>
  <c r="AD41" i="7"/>
  <c r="AE41" i="7"/>
  <c r="AF41" i="7"/>
  <c r="AH41" i="7"/>
  <c r="AK41" i="7"/>
  <c r="AL41" i="7"/>
  <c r="AM41" i="7"/>
  <c r="AN41" i="7"/>
  <c r="AO41" i="7"/>
  <c r="AP41" i="7"/>
  <c r="AQ41" i="7"/>
  <c r="A42" i="7"/>
  <c r="AI42" i="7" s="1"/>
  <c r="B42" i="7"/>
  <c r="C42" i="7"/>
  <c r="D42" i="7"/>
  <c r="E42" i="7"/>
  <c r="F42" i="7"/>
  <c r="G42" i="7"/>
  <c r="H42" i="7"/>
  <c r="I42" i="7"/>
  <c r="J42" i="7"/>
  <c r="K42" i="7"/>
  <c r="M42" i="7"/>
  <c r="N42" i="7"/>
  <c r="O42" i="7"/>
  <c r="P42" i="7"/>
  <c r="Q42" i="7"/>
  <c r="R42" i="7"/>
  <c r="S42" i="7"/>
  <c r="T42" i="7" s="1"/>
  <c r="U42" i="7"/>
  <c r="V42" i="7"/>
  <c r="X42" i="7"/>
  <c r="Y42" i="7"/>
  <c r="Z42" i="7"/>
  <c r="AA42" i="7"/>
  <c r="AC42" i="7"/>
  <c r="AD42" i="7"/>
  <c r="AE42" i="7"/>
  <c r="AF42" i="7"/>
  <c r="AH42" i="7"/>
  <c r="AK42" i="7"/>
  <c r="AL42" i="7"/>
  <c r="AM42" i="7"/>
  <c r="AN42" i="7"/>
  <c r="AO42" i="7"/>
  <c r="AP42" i="7"/>
  <c r="AQ42" i="7"/>
  <c r="A43" i="7"/>
  <c r="AI43" i="7" s="1"/>
  <c r="B43" i="7"/>
  <c r="C43" i="7"/>
  <c r="D43" i="7"/>
  <c r="E43" i="7"/>
  <c r="F43" i="7"/>
  <c r="G43" i="7"/>
  <c r="H43" i="7"/>
  <c r="I43" i="7"/>
  <c r="J43" i="7"/>
  <c r="K43" i="7"/>
  <c r="M43" i="7"/>
  <c r="N43" i="7"/>
  <c r="O43" i="7"/>
  <c r="P43" i="7"/>
  <c r="Q43" i="7"/>
  <c r="R43" i="7"/>
  <c r="S43" i="7"/>
  <c r="T43" i="7" s="1"/>
  <c r="U43" i="7"/>
  <c r="V43" i="7"/>
  <c r="X43" i="7"/>
  <c r="Y43" i="7"/>
  <c r="Z43" i="7"/>
  <c r="AA43" i="7"/>
  <c r="AC43" i="7"/>
  <c r="AD43" i="7"/>
  <c r="AE43" i="7"/>
  <c r="AF43" i="7"/>
  <c r="AH43" i="7"/>
  <c r="AK43" i="7"/>
  <c r="AL43" i="7"/>
  <c r="AM43" i="7"/>
  <c r="AN43" i="7"/>
  <c r="AO43" i="7"/>
  <c r="AP43" i="7"/>
  <c r="AQ43" i="7"/>
  <c r="A44" i="7"/>
  <c r="AI44" i="7" s="1"/>
  <c r="B44" i="7"/>
  <c r="C44" i="7"/>
  <c r="D44" i="7"/>
  <c r="E44" i="7"/>
  <c r="F44" i="7"/>
  <c r="G44" i="7"/>
  <c r="H44" i="7"/>
  <c r="I44" i="7"/>
  <c r="J44" i="7"/>
  <c r="K44" i="7"/>
  <c r="M44" i="7"/>
  <c r="N44" i="7"/>
  <c r="O44" i="7"/>
  <c r="P44" i="7"/>
  <c r="Q44" i="7"/>
  <c r="R44" i="7"/>
  <c r="S44" i="7"/>
  <c r="T44" i="7" s="1"/>
  <c r="U44" i="7"/>
  <c r="V44" i="7"/>
  <c r="X44" i="7"/>
  <c r="Y44" i="7"/>
  <c r="Z44" i="7"/>
  <c r="AA44" i="7"/>
  <c r="AC44" i="7"/>
  <c r="AD44" i="7"/>
  <c r="AE44" i="7"/>
  <c r="AF44" i="7"/>
  <c r="AH44" i="7"/>
  <c r="AK44" i="7"/>
  <c r="AL44" i="7"/>
  <c r="AM44" i="7"/>
  <c r="AN44" i="7"/>
  <c r="AO44" i="7"/>
  <c r="AP44" i="7"/>
  <c r="AQ44" i="7"/>
  <c r="A45" i="7"/>
  <c r="AI45" i="7" s="1"/>
  <c r="B45" i="7"/>
  <c r="C45" i="7"/>
  <c r="D45" i="7"/>
  <c r="E45" i="7"/>
  <c r="F45" i="7"/>
  <c r="G45" i="7"/>
  <c r="H45" i="7"/>
  <c r="I45" i="7"/>
  <c r="J45" i="7"/>
  <c r="K45" i="7"/>
  <c r="M45" i="7"/>
  <c r="N45" i="7"/>
  <c r="O45" i="7"/>
  <c r="P45" i="7"/>
  <c r="Q45" i="7"/>
  <c r="R45" i="7"/>
  <c r="S45" i="7"/>
  <c r="T45" i="7" s="1"/>
  <c r="U45" i="7"/>
  <c r="V45" i="7"/>
  <c r="X45" i="7"/>
  <c r="Y45" i="7"/>
  <c r="Z45" i="7"/>
  <c r="AA45" i="7"/>
  <c r="AC45" i="7"/>
  <c r="AD45" i="7"/>
  <c r="AE45" i="7"/>
  <c r="AF45" i="7"/>
  <c r="AH45" i="7"/>
  <c r="AK45" i="7"/>
  <c r="AL45" i="7"/>
  <c r="AM45" i="7"/>
  <c r="AN45" i="7"/>
  <c r="AO45" i="7"/>
  <c r="AP45" i="7"/>
  <c r="AQ45" i="7"/>
  <c r="A46" i="7"/>
  <c r="AI46" i="7" s="1"/>
  <c r="B46" i="7"/>
  <c r="C46" i="7"/>
  <c r="D46" i="7"/>
  <c r="E46" i="7"/>
  <c r="F46" i="7"/>
  <c r="G46" i="7"/>
  <c r="H46" i="7"/>
  <c r="I46" i="7"/>
  <c r="J46" i="7"/>
  <c r="K46" i="7"/>
  <c r="M46" i="7"/>
  <c r="N46" i="7"/>
  <c r="O46" i="7"/>
  <c r="P46" i="7"/>
  <c r="Q46" i="7"/>
  <c r="R46" i="7"/>
  <c r="S46" i="7"/>
  <c r="T46" i="7" s="1"/>
  <c r="U46" i="7"/>
  <c r="V46" i="7"/>
  <c r="X46" i="7"/>
  <c r="Y46" i="7"/>
  <c r="Z46" i="7"/>
  <c r="AA46" i="7"/>
  <c r="AC46" i="7"/>
  <c r="AD46" i="7"/>
  <c r="AE46" i="7"/>
  <c r="AF46" i="7"/>
  <c r="AH46" i="7"/>
  <c r="AK46" i="7"/>
  <c r="AL46" i="7"/>
  <c r="AM46" i="7"/>
  <c r="AN46" i="7"/>
  <c r="AO46" i="7"/>
  <c r="AP46" i="7"/>
  <c r="AQ46" i="7"/>
  <c r="A47" i="7"/>
  <c r="AI47" i="7" s="1"/>
  <c r="B47" i="7"/>
  <c r="C47" i="7"/>
  <c r="D47" i="7"/>
  <c r="E47" i="7"/>
  <c r="F47" i="7"/>
  <c r="G47" i="7"/>
  <c r="H47" i="7"/>
  <c r="I47" i="7"/>
  <c r="J47" i="7"/>
  <c r="K47" i="7"/>
  <c r="M47" i="7"/>
  <c r="N47" i="7"/>
  <c r="O47" i="7"/>
  <c r="P47" i="7"/>
  <c r="Q47" i="7"/>
  <c r="R47" i="7"/>
  <c r="S47" i="7"/>
  <c r="T47" i="7" s="1"/>
  <c r="U47" i="7"/>
  <c r="V47" i="7"/>
  <c r="X47" i="7"/>
  <c r="Y47" i="7"/>
  <c r="Z47" i="7"/>
  <c r="AA47" i="7"/>
  <c r="AC47" i="7"/>
  <c r="AD47" i="7"/>
  <c r="AE47" i="7"/>
  <c r="AF47" i="7"/>
  <c r="AH47" i="7"/>
  <c r="AK47" i="7"/>
  <c r="AL47" i="7"/>
  <c r="AM47" i="7"/>
  <c r="AN47" i="7"/>
  <c r="AO47" i="7"/>
  <c r="AP47" i="7"/>
  <c r="AQ47" i="7"/>
  <c r="A48" i="7"/>
  <c r="B48" i="7"/>
  <c r="C48" i="7"/>
  <c r="D48" i="7"/>
  <c r="E48" i="7"/>
  <c r="F48" i="7"/>
  <c r="G48" i="7"/>
  <c r="H48" i="7"/>
  <c r="I48" i="7"/>
  <c r="J48" i="7"/>
  <c r="K48" i="7"/>
  <c r="M48" i="7"/>
  <c r="N48" i="7"/>
  <c r="O48" i="7"/>
  <c r="P48" i="7"/>
  <c r="Q48" i="7"/>
  <c r="R48" i="7"/>
  <c r="S48" i="7"/>
  <c r="T48" i="7" s="1"/>
  <c r="U48" i="7"/>
  <c r="V48" i="7"/>
  <c r="X48" i="7"/>
  <c r="Y48" i="7"/>
  <c r="Z48" i="7"/>
  <c r="AA48" i="7"/>
  <c r="AC48" i="7"/>
  <c r="AD48" i="7"/>
  <c r="AE48" i="7"/>
  <c r="AF48" i="7"/>
  <c r="AH48" i="7"/>
  <c r="AI48" i="7"/>
  <c r="AK48" i="7"/>
  <c r="AL48" i="7"/>
  <c r="AM48" i="7"/>
  <c r="AN48" i="7"/>
  <c r="AO48" i="7"/>
  <c r="AP48" i="7"/>
  <c r="AQ48" i="7"/>
  <c r="A49" i="7"/>
  <c r="AI49" i="7" s="1"/>
  <c r="B49" i="7"/>
  <c r="C49" i="7"/>
  <c r="D49" i="7"/>
  <c r="E49" i="7"/>
  <c r="F49" i="7"/>
  <c r="G49" i="7"/>
  <c r="H49" i="7"/>
  <c r="I49" i="7"/>
  <c r="J49" i="7"/>
  <c r="K49" i="7"/>
  <c r="M49" i="7"/>
  <c r="N49" i="7"/>
  <c r="O49" i="7"/>
  <c r="P49" i="7"/>
  <c r="Q49" i="7"/>
  <c r="R49" i="7"/>
  <c r="S49" i="7"/>
  <c r="T49" i="7" s="1"/>
  <c r="U49" i="7"/>
  <c r="V49" i="7"/>
  <c r="X49" i="7"/>
  <c r="Y49" i="7"/>
  <c r="Z49" i="7"/>
  <c r="AA49" i="7"/>
  <c r="AC49" i="7"/>
  <c r="AD49" i="7"/>
  <c r="AE49" i="7"/>
  <c r="AF49" i="7"/>
  <c r="AH49" i="7"/>
  <c r="AK49" i="7"/>
  <c r="AL49" i="7"/>
  <c r="AM49" i="7"/>
  <c r="AN49" i="7"/>
  <c r="AO49" i="7"/>
  <c r="AP49" i="7"/>
  <c r="AQ49" i="7"/>
  <c r="W4" i="7" l="1"/>
  <c r="W3" i="7"/>
  <c r="W49" i="7"/>
  <c r="W45" i="7"/>
  <c r="W44" i="7"/>
  <c r="W43" i="7"/>
  <c r="W42" i="7"/>
  <c r="W38" i="7"/>
  <c r="W36" i="7"/>
  <c r="W34" i="7"/>
  <c r="W32" i="7"/>
  <c r="W31" i="7"/>
  <c r="W29" i="7"/>
  <c r="W25" i="7"/>
  <c r="W21" i="7"/>
  <c r="W20" i="7"/>
  <c r="W18" i="7"/>
  <c r="W13" i="7"/>
  <c r="W12" i="7"/>
  <c r="W7" i="7"/>
  <c r="W48" i="7"/>
  <c r="W47" i="7"/>
  <c r="W46" i="7"/>
  <c r="W40" i="7"/>
  <c r="W39" i="7"/>
  <c r="W33" i="7"/>
  <c r="W27" i="7"/>
  <c r="W24" i="7"/>
  <c r="W16" i="7"/>
  <c r="W15" i="7"/>
  <c r="W10" i="7"/>
  <c r="W9" i="7"/>
  <c r="W6" i="7"/>
  <c r="W5" i="7"/>
  <c r="W41" i="7"/>
  <c r="W37" i="7"/>
  <c r="W35" i="7"/>
  <c r="W30" i="7"/>
  <c r="W28" i="7"/>
  <c r="W26" i="7"/>
  <c r="W23" i="7"/>
  <c r="W22" i="7"/>
  <c r="W19" i="7"/>
  <c r="W17" i="7"/>
  <c r="W14" i="7"/>
  <c r="W11" i="7"/>
  <c r="W8" i="7"/>
  <c r="AC302" i="2"/>
  <c r="AC303" i="2" s="1"/>
  <c r="AC304" i="2" s="1"/>
  <c r="AC305" i="2" s="1"/>
  <c r="AC306" i="2" s="1"/>
  <c r="AC307" i="2" s="1"/>
  <c r="AC308" i="2" s="1"/>
  <c r="AC309" i="2" s="1"/>
  <c r="AC310" i="2" s="1"/>
  <c r="AC311" i="2" s="1"/>
  <c r="AC312" i="2" s="1"/>
  <c r="AC313" i="2" s="1"/>
  <c r="AC314" i="2" s="1"/>
  <c r="AC315" i="2" s="1"/>
  <c r="AC316" i="2" s="1"/>
  <c r="AC317" i="2" s="1"/>
  <c r="AC318" i="2" s="1"/>
  <c r="AC319" i="2" s="1"/>
  <c r="AC320" i="2" s="1"/>
  <c r="AC321" i="2" s="1"/>
  <c r="AC322" i="2" s="1"/>
  <c r="AC323" i="2" s="1"/>
  <c r="AC324" i="2" s="1"/>
  <c r="AC325" i="2" s="1"/>
  <c r="AC326" i="2" s="1"/>
  <c r="AC327" i="2" s="1"/>
  <c r="AC328" i="2" s="1"/>
  <c r="AC329" i="2" s="1"/>
  <c r="AC330" i="2" s="1"/>
  <c r="AC331" i="2" s="1"/>
  <c r="AC332" i="2" s="1"/>
  <c r="AC333" i="2" s="1"/>
  <c r="AC334" i="2" s="1"/>
  <c r="AC335" i="2" s="1"/>
  <c r="AC336" i="2" s="1"/>
  <c r="AC337" i="2" s="1"/>
  <c r="AC338" i="2" s="1"/>
  <c r="AC339" i="2" s="1"/>
  <c r="AC340" i="2" s="1"/>
  <c r="AC341" i="2" s="1"/>
  <c r="AC342" i="2" s="1"/>
  <c r="AC343" i="2" s="1"/>
  <c r="AC344" i="2" s="1"/>
  <c r="AC345" i="2" s="1"/>
  <c r="AC346" i="2" s="1"/>
  <c r="AC347" i="2" s="1"/>
  <c r="AC348" i="2" s="1"/>
  <c r="AC349" i="2" s="1"/>
  <c r="AC350" i="2" s="1"/>
  <c r="AC351" i="2" s="1"/>
  <c r="AC352" i="2" s="1"/>
  <c r="AC353" i="2" s="1"/>
  <c r="AC354" i="2" s="1"/>
  <c r="AC355" i="2" s="1"/>
  <c r="AC356" i="2" s="1"/>
  <c r="AC357" i="2" s="1"/>
  <c r="AC358" i="2" s="1"/>
  <c r="AC359" i="2" s="1"/>
  <c r="AC360" i="2" s="1"/>
  <c r="AC361" i="2" s="1"/>
  <c r="AC362" i="2" s="1"/>
  <c r="AC363" i="2" s="1"/>
  <c r="AC364" i="2" s="1"/>
  <c r="AC365" i="2" s="1"/>
  <c r="AC366" i="2" s="1"/>
  <c r="AC367" i="2" s="1"/>
  <c r="AC368" i="2" s="1"/>
  <c r="AC369" i="2" s="1"/>
  <c r="AC370" i="2" s="1"/>
  <c r="AC371" i="2" s="1"/>
  <c r="AC372" i="2" s="1"/>
  <c r="AC373" i="2" s="1"/>
  <c r="AC374" i="2" s="1"/>
  <c r="AC375" i="2" s="1"/>
  <c r="AC376" i="2" s="1"/>
  <c r="AC377" i="2" s="1"/>
  <c r="AC378" i="2" s="1"/>
  <c r="AC379" i="2" s="1"/>
  <c r="AC380" i="2" s="1"/>
  <c r="AC381" i="2" s="1"/>
  <c r="AC382" i="2" s="1"/>
  <c r="AC383" i="2" s="1"/>
  <c r="AC384" i="2" s="1"/>
  <c r="AC385" i="2" s="1"/>
  <c r="AC386" i="2" s="1"/>
  <c r="AC387" i="2" s="1"/>
  <c r="AC388" i="2" s="1"/>
  <c r="AC389" i="2" s="1"/>
  <c r="AC390" i="2" s="1"/>
  <c r="AC391" i="2" s="1"/>
  <c r="AC392" i="2" s="1"/>
  <c r="AC393" i="2" s="1"/>
  <c r="AC394" i="2" s="1"/>
  <c r="AC395" i="2" s="1"/>
  <c r="AC396" i="2" s="1"/>
  <c r="AC397" i="2" s="1"/>
  <c r="AC398" i="2" s="1"/>
  <c r="AC399" i="2" s="1"/>
  <c r="AC400" i="2" s="1"/>
  <c r="AC401" i="2" s="1"/>
  <c r="AC402" i="2" s="1"/>
  <c r="AC403" i="2" s="1"/>
  <c r="AC404" i="2" s="1"/>
  <c r="AC405" i="2" s="1"/>
  <c r="AC406" i="2" s="1"/>
  <c r="AC407" i="2" s="1"/>
  <c r="AC408" i="2" s="1"/>
  <c r="AC409" i="2" s="1"/>
  <c r="AC410" i="2" s="1"/>
  <c r="AC411" i="2" s="1"/>
  <c r="AC412" i="2" s="1"/>
  <c r="AC413" i="2" s="1"/>
  <c r="AC414" i="2" s="1"/>
  <c r="AC415" i="2" s="1"/>
  <c r="AC416" i="2" s="1"/>
  <c r="AC417" i="2" s="1"/>
  <c r="AC418" i="2" s="1"/>
  <c r="AC419" i="2" s="1"/>
  <c r="AC420" i="2" s="1"/>
  <c r="AC421" i="2" s="1"/>
  <c r="AC422" i="2" s="1"/>
  <c r="AC423" i="2" s="1"/>
  <c r="AC424" i="2" s="1"/>
  <c r="AC425" i="2" s="1"/>
  <c r="AC426" i="2" s="1"/>
  <c r="AC427" i="2" s="1"/>
  <c r="AC428" i="2" s="1"/>
  <c r="AC429" i="2" s="1"/>
  <c r="AC430" i="2" s="1"/>
  <c r="AC431" i="2" s="1"/>
  <c r="AC432" i="2" s="1"/>
  <c r="AC433" i="2" s="1"/>
  <c r="AC434" i="2" s="1"/>
  <c r="AC435" i="2" s="1"/>
  <c r="AC436" i="2" s="1"/>
  <c r="AC437" i="2" s="1"/>
  <c r="AC438" i="2" s="1"/>
  <c r="AC439" i="2" s="1"/>
  <c r="AC440" i="2" s="1"/>
  <c r="AC441" i="2" s="1"/>
  <c r="AC442" i="2" s="1"/>
  <c r="AC443" i="2" s="1"/>
  <c r="AC444" i="2" s="1"/>
  <c r="AC445" i="2" s="1"/>
  <c r="AC446" i="2" s="1"/>
  <c r="AC447" i="2" s="1"/>
  <c r="AC448" i="2" s="1"/>
  <c r="AC449" i="2" s="1"/>
  <c r="AC450" i="2" s="1"/>
  <c r="AC451" i="2" s="1"/>
  <c r="AC452" i="2" s="1"/>
  <c r="AC453" i="2" s="1"/>
  <c r="AC454" i="2" s="1"/>
  <c r="AC455" i="2" s="1"/>
  <c r="AC456" i="2" s="1"/>
  <c r="AC457" i="2" s="1"/>
  <c r="AC458" i="2" s="1"/>
  <c r="AC459" i="2" s="1"/>
  <c r="AC460" i="2" s="1"/>
  <c r="AC461" i="2" s="1"/>
  <c r="AC462" i="2" s="1"/>
  <c r="AC463" i="2" s="1"/>
  <c r="AC464" i="2" s="1"/>
  <c r="AC465" i="2" s="1"/>
  <c r="AC466" i="2" s="1"/>
  <c r="AC467" i="2" s="1"/>
  <c r="AC468" i="2" s="1"/>
  <c r="AC469" i="2" s="1"/>
  <c r="AC470" i="2" s="1"/>
  <c r="AC471" i="2" s="1"/>
  <c r="AC472" i="2" s="1"/>
  <c r="AC473" i="2" s="1"/>
  <c r="AC474" i="2" s="1"/>
  <c r="AC475" i="2" s="1"/>
  <c r="AC476" i="2" s="1"/>
  <c r="AC477" i="2" s="1"/>
  <c r="AC478" i="2" s="1"/>
  <c r="AC479" i="2" s="1"/>
  <c r="AC480" i="2" s="1"/>
  <c r="AC481" i="2" s="1"/>
  <c r="AC482" i="2" s="1"/>
  <c r="AC483" i="2" s="1"/>
  <c r="AC484" i="2" s="1"/>
  <c r="AC485" i="2" s="1"/>
  <c r="AC486" i="2" s="1"/>
  <c r="AC487" i="2" s="1"/>
  <c r="AC488" i="2" s="1"/>
  <c r="AC489" i="2" s="1"/>
  <c r="AC490" i="2" s="1"/>
  <c r="AC491" i="2" s="1"/>
  <c r="AC492" i="2" s="1"/>
  <c r="AC493" i="2" s="1"/>
  <c r="AC494" i="2" s="1"/>
  <c r="AC495" i="2" s="1"/>
  <c r="AC496" i="2" s="1"/>
  <c r="AC497" i="2" s="1"/>
  <c r="AC498" i="2" s="1"/>
  <c r="AC499" i="2" s="1"/>
  <c r="AC500" i="2" s="1"/>
  <c r="AC501" i="2" s="1"/>
  <c r="AC502" i="2" s="1"/>
  <c r="AC503" i="2" s="1"/>
  <c r="AC504" i="2" s="1"/>
  <c r="AC505" i="2" s="1"/>
  <c r="AC506" i="2" s="1"/>
  <c r="AC507" i="2" s="1"/>
  <c r="AC508" i="2" s="1"/>
  <c r="AC509" i="2" s="1"/>
  <c r="AC510" i="2" s="1"/>
  <c r="AC511" i="2" s="1"/>
  <c r="AC512" i="2" s="1"/>
  <c r="AC513" i="2" s="1"/>
  <c r="AC514" i="2" s="1"/>
  <c r="AC515" i="2" s="1"/>
  <c r="AC516" i="2" s="1"/>
  <c r="AC517" i="2" s="1"/>
  <c r="AC518" i="2" s="1"/>
  <c r="H14" i="6" l="1"/>
  <c r="H13" i="6"/>
  <c r="N31" i="6"/>
  <c r="N30" i="6"/>
  <c r="N29" i="6"/>
  <c r="N28" i="6"/>
  <c r="N27" i="6"/>
  <c r="N26" i="6"/>
  <c r="N25" i="6"/>
  <c r="N24" i="6"/>
  <c r="N23" i="6"/>
  <c r="N22" i="6"/>
  <c r="N21" i="6"/>
  <c r="N20" i="6"/>
  <c r="X33" i="6"/>
  <c r="N35" i="6"/>
  <c r="N34" i="6"/>
  <c r="B6" i="6" s="1"/>
  <c r="H12" i="6"/>
  <c r="H11" i="6"/>
  <c r="H10" i="6"/>
  <c r="K17" i="6"/>
  <c r="A5" i="6"/>
  <c r="B5" i="6"/>
  <c r="B8" i="6"/>
  <c r="B8" i="2"/>
  <c r="N5" i="6" s="1"/>
  <c r="N6" i="6"/>
  <c r="N32" i="6"/>
  <c r="X38" i="6" s="1"/>
  <c r="N36" i="6"/>
  <c r="B7" i="6" s="1"/>
  <c r="N38" i="6"/>
  <c r="B9" i="6" s="1"/>
  <c r="I1" i="6" l="1"/>
  <c r="B4" i="6"/>
  <c r="N17" i="6"/>
</calcChain>
</file>

<file path=xl/comments1.xml><?xml version="1.0" encoding="utf-8"?>
<comments xmlns="http://schemas.openxmlformats.org/spreadsheetml/2006/main">
  <authors>
    <author>dmitriy.peregudov</author>
  </authors>
  <commentList>
    <comment ref="S31" authorId="0" shapeId="0">
      <text>
        <r>
          <rPr>
            <b/>
            <sz val="9"/>
            <color indexed="81"/>
            <rFont val="Tahoma"/>
            <family val="2"/>
          </rPr>
          <t>dmitriy.peregudov: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<sst xmlns="http://schemas.openxmlformats.org/spreadsheetml/2006/main" count="411" uniqueCount="401">
  <si>
    <t>Country (*)</t>
  </si>
  <si>
    <t>Phone (*)</t>
  </si>
  <si>
    <t>E-mail</t>
  </si>
  <si>
    <t>Sender</t>
  </si>
  <si>
    <t>City (*)</t>
  </si>
  <si>
    <t>Zipcode (*)</t>
  </si>
  <si>
    <t>Price</t>
  </si>
  <si>
    <t>Today's Date:</t>
  </si>
  <si>
    <t>Your Name (*) :</t>
  </si>
  <si>
    <t>Your Phone (*) :</t>
  </si>
  <si>
    <t>Your Email (*) :</t>
  </si>
  <si>
    <t>Your Company Name:</t>
  </si>
  <si>
    <t>Street Address (*) :</t>
  </si>
  <si>
    <t xml:space="preserve">If you need assistance, please call : </t>
  </si>
  <si>
    <t>(*) = denotes mandatory field</t>
  </si>
  <si>
    <t>Customer Information</t>
  </si>
  <si>
    <t>Recipient and Product Info</t>
  </si>
  <si>
    <t>Grand Total</t>
  </si>
  <si>
    <t>Delivery Fee</t>
  </si>
  <si>
    <t>AddOns</t>
  </si>
  <si>
    <t>Subtotal</t>
  </si>
  <si>
    <t>invoice</t>
  </si>
  <si>
    <t>name</t>
  </si>
  <si>
    <t>address</t>
  </si>
  <si>
    <t>city</t>
  </si>
  <si>
    <t>state</t>
  </si>
  <si>
    <t>zip</t>
  </si>
  <si>
    <t>country</t>
  </si>
  <si>
    <t>phone</t>
  </si>
  <si>
    <t>email</t>
  </si>
  <si>
    <t>shiptoname</t>
  </si>
  <si>
    <t>shiptophone</t>
  </si>
  <si>
    <t>shiptostreet</t>
  </si>
  <si>
    <t>shiptocity</t>
  </si>
  <si>
    <t>shiptozip</t>
  </si>
  <si>
    <t>shiptocountry</t>
  </si>
  <si>
    <t>prdname</t>
  </si>
  <si>
    <t>options</t>
  </si>
  <si>
    <t>price</t>
  </si>
  <si>
    <t>prafo</t>
  </si>
  <si>
    <t>line</t>
  </si>
  <si>
    <t>subtotal</t>
  </si>
  <si>
    <t>discount</t>
  </si>
  <si>
    <t>salestax</t>
  </si>
  <si>
    <t>shipping</t>
  </si>
  <si>
    <t>grandtotal</t>
  </si>
  <si>
    <t>giftcardgreeting</t>
  </si>
  <si>
    <t>giftcardtext</t>
  </si>
  <si>
    <t>deliverydate</t>
  </si>
  <si>
    <t>status</t>
  </si>
  <si>
    <t>method</t>
  </si>
  <si>
    <t>category</t>
  </si>
  <si>
    <t>quantity</t>
  </si>
  <si>
    <t>time</t>
  </si>
  <si>
    <t>comment</t>
  </si>
  <si>
    <t>City (*) :</t>
  </si>
  <si>
    <t>State (*):</t>
  </si>
  <si>
    <t>Zip (*):</t>
  </si>
  <si>
    <t>Country (*):</t>
  </si>
  <si>
    <t>Options</t>
  </si>
  <si>
    <t>Discount</t>
  </si>
  <si>
    <t>Comment</t>
  </si>
  <si>
    <t>extamt</t>
  </si>
  <si>
    <t>Address line(*) :</t>
  </si>
  <si>
    <t>howfindus</t>
  </si>
  <si>
    <t xml:space="preserve">THANK YOU FOR YOUR BUSINESS! </t>
    <phoneticPr fontId="2" type="noConversion"/>
  </si>
  <si>
    <t>TOTAL DUE</t>
    <phoneticPr fontId="2" type="noConversion"/>
  </si>
  <si>
    <t>PAID</t>
    <phoneticPr fontId="2" type="noConversion"/>
  </si>
  <si>
    <t>TOTAL</t>
  </si>
  <si>
    <t>DISCOUNT</t>
  </si>
  <si>
    <t>SHIPPING &amp; HANDLING</t>
  </si>
  <si>
    <t>MA STATE TAX</t>
  </si>
  <si>
    <t>SUBTOTAL</t>
    <phoneticPr fontId="2" type="noConversion"/>
  </si>
  <si>
    <t>Line Total</t>
    <phoneticPr fontId="2" type="noConversion"/>
  </si>
  <si>
    <t>Total Price</t>
  </si>
  <si>
    <t>Quantity</t>
    <phoneticPr fontId="2" type="noConversion"/>
  </si>
  <si>
    <t>Description</t>
    <phoneticPr fontId="2" type="noConversion"/>
  </si>
  <si>
    <t>Product</t>
  </si>
  <si>
    <t>cost</t>
    <phoneticPr fontId="2" type="noConversion"/>
  </si>
  <si>
    <t>Taxable</t>
    <phoneticPr fontId="2" type="noConversion"/>
  </si>
  <si>
    <t>Taxable</t>
  </si>
  <si>
    <t>Corporate Sales</t>
  </si>
  <si>
    <t>Due Date</t>
    <phoneticPr fontId="2" type="noConversion"/>
  </si>
  <si>
    <t>Delivery by</t>
  </si>
  <si>
    <t>Sales Rep. Name</t>
    <phoneticPr fontId="2" type="noConversion"/>
  </si>
  <si>
    <t>P.O. #</t>
    <phoneticPr fontId="2" type="noConversion"/>
  </si>
  <si>
    <t>(list attached)</t>
  </si>
  <si>
    <t>Ship To:</t>
  </si>
  <si>
    <t>Bill To:</t>
    <phoneticPr fontId="2" type="noConversion"/>
  </si>
  <si>
    <t>TOTAL DUE</t>
  </si>
  <si>
    <t>TaxSystem</t>
    <phoneticPr fontId="2" type="noConversion"/>
  </si>
  <si>
    <t>PAID</t>
  </si>
  <si>
    <t>corporate@giftbasketsoverseas.com</t>
  </si>
  <si>
    <t>INVOICE #</t>
  </si>
  <si>
    <t>S &amp; H</t>
  </si>
  <si>
    <t>DATE:</t>
  </si>
  <si>
    <t>Arlington, MA 02476</t>
  </si>
  <si>
    <t>1337 Massachusetts Avenue, Suite 144</t>
  </si>
  <si>
    <t>SUBTOTAL</t>
  </si>
  <si>
    <t>INVOICE</t>
  </si>
  <si>
    <t>GiftBasketsOverseas.com</t>
  </si>
  <si>
    <t>Quick  View</t>
  </si>
  <si>
    <t>Payment URL:</t>
  </si>
  <si>
    <t>1-888-673-2822 or +1 (617) 938-3117</t>
  </si>
  <si>
    <t>Quantity (*)</t>
  </si>
  <si>
    <t>Required</t>
  </si>
  <si>
    <t>Expected Delivery date (*)</t>
  </si>
  <si>
    <t>Message (please include signature)</t>
  </si>
  <si>
    <t>Please note required fields:</t>
  </si>
  <si>
    <t>Highly recommended</t>
  </si>
  <si>
    <t xml:space="preserve">Please complete the form below and email it to our Corporate Department: </t>
  </si>
  <si>
    <t>Needed for most countries</t>
  </si>
  <si>
    <t>Therefore please choose the country of delivery first, then choose the gift.</t>
  </si>
  <si>
    <r>
      <t>Please note</t>
    </r>
    <r>
      <rPr>
        <sz val="10"/>
        <color indexed="16"/>
        <rFont val="Arial"/>
        <family val="2"/>
        <charset val="204"/>
      </rPr>
      <t>: product availability &amp; prices vary by country.</t>
    </r>
  </si>
  <si>
    <t>Tax (MA state only)</t>
  </si>
  <si>
    <t>Recipient's Full Name (*)</t>
  </si>
  <si>
    <t>State/Province</t>
  </si>
  <si>
    <t>Click here for the INSTRUCTIONS sheet for more details</t>
  </si>
  <si>
    <t>USA</t>
  </si>
  <si>
    <t>Andorra</t>
  </si>
  <si>
    <t>Anguilla</t>
  </si>
  <si>
    <t>Antigua-and-Barbuda</t>
  </si>
  <si>
    <t>Argentina</t>
  </si>
  <si>
    <t>Aruba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</si>
  <si>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</si>
  <si>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</si>
  <si>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</si>
  <si>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</si>
  <si>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</si>
  <si>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</si>
  <si>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</si>
  <si>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</si>
  <si>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</si>
  <si>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Bolivia</t>
  </si>
  <si>
    <t>Bonaire</t>
  </si>
  <si>
    <t>Bosnia-Herzegovina</t>
  </si>
  <si>
    <t>Botswana</t>
  </si>
  <si>
    <t>Brazil</t>
  </si>
  <si>
    <t>British-Virgin-Islands</t>
  </si>
  <si>
    <t>Brunei</t>
  </si>
  <si>
    <t>Bulgaria</t>
  </si>
  <si>
    <t>Cambodia</t>
  </si>
  <si>
    <t>Canada</t>
  </si>
  <si>
    <t>Cayman-Islands</t>
  </si>
  <si>
    <t>Chile</t>
  </si>
  <si>
    <t>China</t>
  </si>
  <si>
    <t>Colombia</t>
  </si>
  <si>
    <t>Cook-Islands</t>
  </si>
  <si>
    <t>Costa-Rica</t>
  </si>
  <si>
    <t>Croatia</t>
  </si>
  <si>
    <t>Cyprus</t>
  </si>
  <si>
    <t>Czech-Republic</t>
  </si>
  <si>
    <t>Denmark</t>
  </si>
  <si>
    <t>Dominica</t>
  </si>
  <si>
    <t>Dominican-Republic</t>
  </si>
  <si>
    <t>Ecuador</t>
  </si>
  <si>
    <t>Egypt</t>
  </si>
  <si>
    <t>El-Salvador</t>
  </si>
  <si>
    <t>Estonia</t>
  </si>
  <si>
    <t>Fiji-Islands</t>
  </si>
  <si>
    <t>Finland</t>
  </si>
  <si>
    <t>France</t>
  </si>
  <si>
    <t>French-Guiana</t>
  </si>
  <si>
    <t>Georgia</t>
  </si>
  <si>
    <t>Germany</t>
  </si>
  <si>
    <t>Germany-APO</t>
  </si>
  <si>
    <t>Ghana</t>
  </si>
  <si>
    <t>Gibraltar</t>
  </si>
  <si>
    <t>Greece</t>
  </si>
  <si>
    <t>Grenada</t>
  </si>
  <si>
    <t>Guam</t>
  </si>
  <si>
    <t>Guatemala</t>
  </si>
  <si>
    <t>Honduras</t>
  </si>
  <si>
    <t>Hong-Kong</t>
  </si>
  <si>
    <t>Hungary</t>
  </si>
  <si>
    <t>Iceland</t>
  </si>
  <si>
    <t>India</t>
  </si>
  <si>
    <t>Indonesia</t>
  </si>
  <si>
    <t>Ireland</t>
  </si>
  <si>
    <t>Isle-of-Man</t>
  </si>
  <si>
    <t>Israel</t>
  </si>
  <si>
    <t>Italy</t>
  </si>
  <si>
    <t>Jamaica</t>
  </si>
  <si>
    <t>Japan</t>
  </si>
  <si>
    <t>Japan-APO-FPO</t>
  </si>
  <si>
    <t>Jordan</t>
  </si>
  <si>
    <t>Kazakhstan</t>
  </si>
  <si>
    <t>Kenya</t>
  </si>
  <si>
    <t>Kuwait</t>
  </si>
  <si>
    <t>Kyrgyzstan</t>
  </si>
  <si>
    <t>Latvia</t>
  </si>
  <si>
    <t>Lebanon</t>
  </si>
  <si>
    <t>Liechtenstein</t>
  </si>
  <si>
    <t>Lithuania</t>
  </si>
  <si>
    <t>Luxembourg</t>
  </si>
  <si>
    <t>Macau</t>
  </si>
  <si>
    <t>Macedonia</t>
  </si>
  <si>
    <t>Madagascar</t>
  </si>
  <si>
    <t>Malaysia</t>
  </si>
  <si>
    <t>Maldives</t>
  </si>
  <si>
    <t>Malta</t>
  </si>
  <si>
    <t>Mauritius</t>
  </si>
  <si>
    <t>Mexico</t>
  </si>
  <si>
    <t>Moldova</t>
  </si>
  <si>
    <t>Monaco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</si>
  <si>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</si>
  <si>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</si>
  <si>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</si>
  <si>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</si>
  <si>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</si>
  <si>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</si>
  <si>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</si>
  <si>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</t>
  </si>
  <si>
    <t>Netherlands-Antilles</t>
  </si>
  <si>
    <t>New-Zealand</t>
  </si>
  <si>
    <t>Nicaragua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</si>
  <si>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</si>
  <si>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</si>
  <si>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</si>
  <si>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</si>
  <si>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</si>
  <si>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</si>
  <si>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</si>
  <si>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</si>
  <si>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Puerto-Rico</t>
  </si>
  <si>
    <t>Qatar</t>
  </si>
  <si>
    <t>Romania</t>
  </si>
  <si>
    <t>Russia</t>
  </si>
  <si>
    <t>Saint-Kitts-and-Nevis</t>
  </si>
  <si>
    <t>Saint-Lucia</t>
  </si>
  <si>
    <t>Saint-Vincent-and-the-Grenadines</t>
  </si>
  <si>
    <t>Saudi-Arabia</t>
  </si>
  <si>
    <t>Serbia</t>
  </si>
  <si>
    <t>Singapore</t>
  </si>
  <si>
    <t>Slovakia</t>
  </si>
  <si>
    <t>Slovenia</t>
  </si>
  <si>
    <t>South-Africa</t>
  </si>
  <si>
    <t>South-Korea</t>
  </si>
  <si>
    <t>Spain</t>
  </si>
  <si>
    <t>Sri-Lanka</t>
  </si>
  <si>
    <t>Sweden</t>
  </si>
  <si>
    <t>Switzerland</t>
  </si>
  <si>
    <t>Taiwan</t>
  </si>
  <si>
    <t>Thailand</t>
  </si>
  <si>
    <t>Trinidad-and-Tobago</t>
  </si>
  <si>
    <t>Turkey</t>
  </si>
  <si>
    <t>Turks-and-Caicos-Islands</t>
  </si>
  <si>
    <t>UAE</t>
  </si>
  <si>
    <t>UK</t>
  </si>
  <si>
    <t>Ukraine</t>
  </si>
  <si>
    <t>Uruguay</t>
  </si>
  <si>
    <t>US-APO-FPO</t>
  </si>
  <si>
    <t>US-Virgin-Islands</t>
  </si>
  <si>
    <t>Uzbekistan</t>
  </si>
  <si>
    <t>Venezuela</t>
  </si>
  <si>
    <t>Vietnam</t>
  </si>
  <si>
    <t>Zimbabwe</t>
  </si>
  <si>
    <t>View VIDEO Instructions for Bulk Order Form</t>
  </si>
  <si>
    <t>shiptostate</t>
  </si>
  <si>
    <t>USA, Canada, Australia</t>
  </si>
  <si>
    <t>Albania</t>
  </si>
  <si>
    <t>Algeria</t>
  </si>
  <si>
    <t>Angola</t>
  </si>
  <si>
    <t>Armenia</t>
  </si>
  <si>
    <t>Azores</t>
  </si>
  <si>
    <t>Bay-of-Islands</t>
  </si>
  <si>
    <t>Burundi</t>
  </si>
  <si>
    <t>Channel-Islands</t>
  </si>
  <si>
    <t>Cruise-Ships</t>
  </si>
  <si>
    <t>Eritrea</t>
  </si>
  <si>
    <t>Ethiopia</t>
  </si>
  <si>
    <t>Faroe-Islands</t>
  </si>
  <si>
    <t>Guadeloupe</t>
  </si>
  <si>
    <t>Guyana</t>
  </si>
  <si>
    <t>Ibiza-Spain</t>
  </si>
  <si>
    <t>Iraq-APO-FPO</t>
  </si>
  <si>
    <t>Ivory-Coast</t>
  </si>
  <si>
    <t>Kosovo</t>
  </si>
  <si>
    <t>Laos</t>
  </si>
  <si>
    <t>Lesotho</t>
  </si>
  <si>
    <t>Madeira</t>
  </si>
  <si>
    <t>Majorca-Spain</t>
  </si>
  <si>
    <t>Malawi</t>
  </si>
  <si>
    <t>Martinique</t>
  </si>
  <si>
    <t>Mongolia</t>
  </si>
  <si>
    <t>New-Caledonia</t>
  </si>
  <si>
    <t>Nigeria</t>
  </si>
  <si>
    <t>Oman</t>
  </si>
  <si>
    <t>Palau</t>
  </si>
  <si>
    <t>Papua-New-Guinea</t>
  </si>
  <si>
    <t>Reunion</t>
  </si>
  <si>
    <t>Saint-Pierre-and-Miquelon</t>
  </si>
  <si>
    <t>San-Marino</t>
  </si>
  <si>
    <t>Senegal</t>
  </si>
  <si>
    <t>Seychelles</t>
  </si>
  <si>
    <t>Sicily-Italy</t>
  </si>
  <si>
    <t>Sierra-Leone</t>
  </si>
  <si>
    <t>Solomon-Islands</t>
  </si>
  <si>
    <t>Suriname</t>
  </si>
  <si>
    <t>Swaziland</t>
  </si>
  <si>
    <t>Tanzania</t>
  </si>
  <si>
    <t>Togo</t>
  </si>
  <si>
    <t>Tunisia</t>
  </si>
  <si>
    <t>Uganda</t>
  </si>
  <si>
    <t>Vanuatu</t>
  </si>
  <si>
    <t>Vatican-City</t>
  </si>
  <si>
    <t>Zambia</t>
  </si>
  <si>
    <t>How did you find us?</t>
  </si>
  <si>
    <t>Returning Customer</t>
  </si>
  <si>
    <t>Friend Referral</t>
  </si>
  <si>
    <t>Google.com</t>
  </si>
  <si>
    <t>Yahoo.com</t>
  </si>
  <si>
    <t>Bing.com</t>
  </si>
  <si>
    <t>Other Search Engine</t>
  </si>
  <si>
    <t>Facebook</t>
  </si>
  <si>
    <t>Banner Ad</t>
  </si>
  <si>
    <t>Catalog of Gift Websites</t>
  </si>
  <si>
    <t xml:space="preserve">Better Business Bureau (BBB)       </t>
  </si>
  <si>
    <t>University/College Staff Discount Program</t>
  </si>
  <si>
    <t>Yellow Pages</t>
  </si>
  <si>
    <t>Other</t>
  </si>
  <si>
    <t>Please don't include your credit card information here: we will provide payment instructions after you review our final invoice</t>
  </si>
  <si>
    <t>Required (DD Month YYYY)</t>
  </si>
  <si>
    <t>VERSION</t>
  </si>
  <si>
    <t>billtocompany</t>
  </si>
  <si>
    <t>Afghanistan-APO-FPO</t>
  </si>
  <si>
    <t>American-Samoa</t>
  </si>
  <si>
    <t>Cameroon</t>
  </si>
  <si>
    <t>Democratic-Republic-of-the-Congo</t>
  </si>
  <si>
    <t>French-Polynesia</t>
  </si>
  <si>
    <t>Gabon</t>
  </si>
  <si>
    <t>Greenland</t>
  </si>
  <si>
    <t>Mali</t>
  </si>
  <si>
    <t>Micronesia</t>
  </si>
  <si>
    <t>Norfolk-Island</t>
  </si>
  <si>
    <t>Northern-Cyprus</t>
  </si>
  <si>
    <t>Northern-Mariana-Islands</t>
  </si>
  <si>
    <t>Samoa</t>
  </si>
  <si>
    <t>Somalia</t>
  </si>
  <si>
    <t>Sudan</t>
  </si>
  <si>
    <t>Tajikistan</t>
  </si>
  <si>
    <t>Tonga</t>
  </si>
  <si>
    <t>Turkmenistan</t>
  </si>
  <si>
    <t>Yemen</t>
  </si>
  <si>
    <t xml:space="preserve"> </t>
  </si>
  <si>
    <t>shiptoemail</t>
  </si>
  <si>
    <t>shiptocompany</t>
  </si>
  <si>
    <t>Australia</t>
  </si>
  <si>
    <t>Austria</t>
  </si>
  <si>
    <t>Industry:</t>
  </si>
  <si>
    <t>Position:</t>
  </si>
  <si>
    <t>industry</t>
  </si>
  <si>
    <t>position</t>
  </si>
  <si>
    <t>Brand ordered from:</t>
  </si>
  <si>
    <t>brand</t>
  </si>
  <si>
    <t>RussianFlora.com Bulk Order Form</t>
  </si>
  <si>
    <t>Or email: corporate@russianflora.com</t>
  </si>
  <si>
    <t>corporate@russianflora.com</t>
  </si>
  <si>
    <t>US/Canada: 1-888-294-9941 or +1-617-904-3278</t>
  </si>
  <si>
    <t>UK: +44 - 20 8133 7779</t>
  </si>
  <si>
    <t>russianflora.com</t>
  </si>
  <si>
    <t>0</t>
  </si>
  <si>
    <t>Benin</t>
  </si>
  <si>
    <t>Burkina-Faso</t>
  </si>
  <si>
    <t>Canary-Islands</t>
  </si>
  <si>
    <t>Falkland-Islands</t>
  </si>
  <si>
    <t>Haiti</t>
  </si>
  <si>
    <t>Iran</t>
  </si>
  <si>
    <t>Palestine</t>
  </si>
  <si>
    <t>Rwanda</t>
  </si>
  <si>
    <t>South-Sudan</t>
  </si>
  <si>
    <t>Your Email 2 (optional) :</t>
  </si>
  <si>
    <t>email_cc</t>
  </si>
  <si>
    <t>custom_product_description</t>
  </si>
  <si>
    <t>Custom Product Description</t>
  </si>
  <si>
    <t>Address type:  Business or Residential</t>
  </si>
  <si>
    <t>Business</t>
  </si>
  <si>
    <t>Residential</t>
  </si>
  <si>
    <t>location_type</t>
  </si>
  <si>
    <t>Example:  Business</t>
  </si>
  <si>
    <t>ABC Company</t>
  </si>
  <si>
    <t>John Smith</t>
  </si>
  <si>
    <t>456 Main Street</t>
  </si>
  <si>
    <t>04103</t>
  </si>
  <si>
    <t>Portland</t>
  </si>
  <si>
    <t>ME</t>
  </si>
  <si>
    <t>207-450-3645</t>
  </si>
  <si>
    <t>john.smith@abcco.com</t>
  </si>
  <si>
    <t>1</t>
  </si>
  <si>
    <t>15 December 2022</t>
  </si>
  <si>
    <t>Dear Mr. Smith, Thank you for your business throughout the year. 
Sincerely, The Team at Flora Inc.</t>
  </si>
  <si>
    <t>We accept all credit &amp; debit cards from all Inernational and Russian banks, also wire transfers and many other payment methods.</t>
  </si>
  <si>
    <t>Company (for business addresses)</t>
  </si>
  <si>
    <t>Curacao</t>
  </si>
  <si>
    <t>Liberia</t>
  </si>
  <si>
    <t>Libya</t>
  </si>
  <si>
    <t>Niger</t>
  </si>
  <si>
    <t>Republic-of-the-Congo</t>
  </si>
  <si>
    <t>Sint-Maarten</t>
  </si>
  <si>
    <t>154</t>
  </si>
  <si>
    <t>Product ID from our website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</si>
</sst>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$&quot;#,##0.00"/>
    <numFmt numFmtId="165" formatCode="d\ mmmm\ yyyy"/>
    <numFmt numFmtId="166" formatCode="@\ \ "/>
    <numFmt numFmtId="167" formatCode="_(* #,##0.00_);_(* \(#,##0.00\);_(* &quot;&quot;??_);_(@_)"/>
    <numFmt numFmtId="168" formatCode="_ * #,##0.00_ ;_ * \-#,##0.00_ ;_ * &quot;&quot;??_ ;_ @_ "/>
    <numFmt numFmtId="169" formatCode="General_)"/>
    <numFmt numFmtId="170" formatCode="_-* #,##0.00_ ;_-* \-#,##0.00\ ;_-* &quot;-&quot;??_ ;_-@_ "/>
    <numFmt numFmtId="171" formatCode="[$-409]mmmm\ d\,\ yyyy;@"/>
    <numFmt numFmtId="172" formatCode="[$-C09]dd\-mmmm\-yyyy;@"/>
    <numFmt numFmtId="173" formatCode="[$-C09]d\ mmmm\ yyyy;@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11"/>
      <name val="Calibri"/>
      <family val="2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6"/>
      <name val="Arial Narrow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28"/>
      <color indexed="42"/>
      <name val="Arial Black"/>
      <family val="2"/>
    </font>
    <font>
      <sz val="20"/>
      <color indexed="16"/>
      <name val="Arial Black"/>
      <family val="2"/>
    </font>
    <font>
      <b/>
      <sz val="18"/>
      <name val="Arial"/>
      <family val="2"/>
    </font>
    <font>
      <b/>
      <sz val="12"/>
      <name val="Arial Black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sz val="9"/>
      <color indexed="63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  <charset val="204"/>
    </font>
    <font>
      <u/>
      <sz val="10"/>
      <color indexed="16"/>
      <name val="Arial"/>
      <family val="2"/>
      <charset val="204"/>
    </font>
    <font>
      <sz val="10"/>
      <color indexed="16"/>
      <name val="Arial"/>
      <family val="2"/>
      <charset val="204"/>
    </font>
    <font>
      <sz val="11"/>
      <name val="Lucida Sans Unicode"/>
      <family val="2"/>
    </font>
    <font>
      <sz val="11"/>
      <color indexed="30"/>
      <name val="Calibri"/>
      <family val="2"/>
    </font>
    <font>
      <sz val="9"/>
      <color indexed="55"/>
      <name val="Arial"/>
      <family val="2"/>
    </font>
    <font>
      <b/>
      <sz val="10"/>
      <color indexed="60"/>
      <name val="Arial"/>
      <family val="2"/>
      <charset val="204"/>
    </font>
    <font>
      <b/>
      <u/>
      <sz val="10"/>
      <color indexed="6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12"/>
      <color theme="5"/>
      <name val="Arial"/>
      <family val="2"/>
    </font>
    <font>
      <b/>
      <sz val="11"/>
      <color theme="5"/>
      <name val="Arial"/>
      <family val="2"/>
    </font>
    <font>
      <sz val="10"/>
      <color theme="1" tint="0.499984740745262"/>
      <name val="Arial"/>
      <family val="2"/>
    </font>
    <font>
      <b/>
      <sz val="12"/>
      <name val="Arial"/>
      <family val="2"/>
    </font>
    <font>
      <i/>
      <u/>
      <sz val="10"/>
      <color indexed="12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/>
      <top/>
      <bottom/>
      <diagonal/>
    </border>
    <border>
      <left style="thin">
        <color indexed="64"/>
      </left>
      <right style="thick">
        <color indexed="60"/>
      </right>
      <top/>
      <bottom style="thin">
        <color indexed="64"/>
      </bottom>
      <diagonal/>
    </border>
    <border>
      <left/>
      <right style="thick">
        <color indexed="6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0"/>
      </right>
      <top style="thick">
        <color indexed="60"/>
      </top>
      <bottom/>
      <diagonal/>
    </border>
    <border>
      <left/>
      <right/>
      <top style="thick">
        <color indexed="60"/>
      </top>
      <bottom/>
      <diagonal/>
    </border>
    <border>
      <left style="thick">
        <color indexed="60"/>
      </left>
      <right/>
      <top style="thick">
        <color indexed="6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/>
      <top/>
      <bottom style="thick">
        <color indexed="60"/>
      </bottom>
      <diagonal/>
    </border>
    <border>
      <left/>
      <right/>
      <top/>
      <bottom style="thick">
        <color indexed="60"/>
      </bottom>
      <diagonal/>
    </border>
    <border>
      <left/>
      <right style="thick">
        <color indexed="60"/>
      </right>
      <top/>
      <bottom style="thick">
        <color indexed="6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6" fillId="0" borderId="0"/>
    <xf numFmtId="0" fontId="5" fillId="0" borderId="0"/>
    <xf numFmtId="0" fontId="14" fillId="0" borderId="0"/>
  </cellStyleXfs>
  <cellXfs count="235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6" fillId="0" borderId="0" xfId="0" applyNumberFormat="1" applyFont="1"/>
    <xf numFmtId="49" fontId="0" fillId="0" borderId="1" xfId="0" applyNumberFormat="1" applyBorder="1"/>
    <xf numFmtId="49" fontId="2" fillId="2" borderId="2" xfId="0" applyNumberFormat="1" applyFont="1" applyFill="1" applyBorder="1"/>
    <xf numFmtId="49" fontId="0" fillId="0" borderId="3" xfId="0" applyNumberFormat="1" applyBorder="1"/>
    <xf numFmtId="49" fontId="2" fillId="3" borderId="0" xfId="0" applyNumberFormat="1" applyFont="1" applyFill="1" applyBorder="1"/>
    <xf numFmtId="49" fontId="2" fillId="3" borderId="4" xfId="0" applyNumberFormat="1" applyFont="1" applyFill="1" applyBorder="1"/>
    <xf numFmtId="49" fontId="8" fillId="0" borderId="0" xfId="0" applyNumberFormat="1" applyFont="1"/>
    <xf numFmtId="49" fontId="7" fillId="0" borderId="5" xfId="0" applyNumberFormat="1" applyFont="1" applyBorder="1"/>
    <xf numFmtId="49" fontId="7" fillId="0" borderId="6" xfId="0" applyNumberFormat="1" applyFont="1" applyBorder="1"/>
    <xf numFmtId="1" fontId="0" fillId="0" borderId="0" xfId="0" applyNumberFormat="1"/>
    <xf numFmtId="2" fontId="0" fillId="0" borderId="0" xfId="0" applyNumberFormat="1"/>
    <xf numFmtId="49" fontId="2" fillId="3" borderId="0" xfId="0" applyNumberFormat="1" applyFont="1" applyFill="1" applyAlignment="1">
      <alignment horizontal="center"/>
    </xf>
    <xf numFmtId="0" fontId="2" fillId="0" borderId="0" xfId="0" applyFont="1"/>
    <xf numFmtId="2" fontId="2" fillId="0" borderId="0" xfId="0" applyNumberFormat="1" applyFont="1"/>
    <xf numFmtId="1" fontId="6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1" fontId="2" fillId="3" borderId="0" xfId="0" applyNumberFormat="1" applyFont="1" applyFill="1" applyBorder="1"/>
    <xf numFmtId="49" fontId="5" fillId="0" borderId="0" xfId="0" applyNumberFormat="1" applyFont="1"/>
    <xf numFmtId="1" fontId="17" fillId="0" borderId="0" xfId="4" applyNumberFormat="1" applyFont="1" applyBorder="1" applyAlignment="1">
      <alignment horizontal="left"/>
    </xf>
    <xf numFmtId="49" fontId="5" fillId="0" borderId="1" xfId="0" applyNumberFormat="1" applyFont="1" applyBorder="1"/>
    <xf numFmtId="165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0" xfId="0" applyFill="1" applyProtection="1"/>
    <xf numFmtId="0" fontId="0" fillId="0" borderId="0" xfId="0" applyFill="1" applyProtection="1">
      <protection locked="0" hidden="1"/>
    </xf>
    <xf numFmtId="0" fontId="5" fillId="0" borderId="0" xfId="0" applyFont="1" applyFill="1" applyProtection="1"/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 applyProtection="1"/>
    <xf numFmtId="0" fontId="0" fillId="0" borderId="0" xfId="0" applyFill="1" applyAlignment="1" applyProtection="1">
      <protection locked="0" hidden="1"/>
    </xf>
    <xf numFmtId="0" fontId="5" fillId="0" borderId="0" xfId="0" applyFont="1" applyFill="1" applyAlignment="1" applyProtection="1"/>
    <xf numFmtId="164" fontId="0" fillId="0" borderId="7" xfId="0" applyNumberForma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8" xfId="0" applyFill="1" applyBorder="1"/>
    <xf numFmtId="164" fontId="0" fillId="0" borderId="7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0" fillId="0" borderId="7" xfId="0" applyNumberForma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 hidden="1"/>
    </xf>
    <xf numFmtId="0" fontId="5" fillId="0" borderId="0" xfId="0" applyFont="1" applyFill="1" applyAlignment="1" applyProtection="1">
      <alignment vertical="center"/>
    </xf>
    <xf numFmtId="164" fontId="0" fillId="0" borderId="9" xfId="0" applyNumberForma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 applyProtection="1">
      <alignment horizontal="right" vertical="center"/>
      <protection hidden="1"/>
    </xf>
    <xf numFmtId="10" fontId="0" fillId="0" borderId="0" xfId="0" applyNumberForma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>
      <alignment horizontal="right" vertical="center"/>
    </xf>
    <xf numFmtId="167" fontId="0" fillId="0" borderId="10" xfId="0" applyNumberFormat="1" applyFill="1" applyBorder="1" applyAlignment="1" applyProtection="1">
      <alignment horizontal="left" vertical="center"/>
      <protection hidden="1"/>
    </xf>
    <xf numFmtId="168" fontId="0" fillId="0" borderId="11" xfId="0" applyNumberForma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right" vertical="center"/>
    </xf>
    <xf numFmtId="0" fontId="0" fillId="0" borderId="14" xfId="0" applyFill="1" applyBorder="1"/>
    <xf numFmtId="49" fontId="0" fillId="0" borderId="0" xfId="0" applyNumberFormat="1" applyFill="1" applyBorder="1"/>
    <xf numFmtId="14" fontId="0" fillId="0" borderId="14" xfId="0" applyNumberFormat="1" applyFill="1" applyBorder="1"/>
    <xf numFmtId="49" fontId="5" fillId="0" borderId="0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4" xfId="0" applyNumberFormat="1" applyFill="1" applyBorder="1"/>
    <xf numFmtId="0" fontId="0" fillId="0" borderId="0" xfId="0" applyNumberFormat="1" applyFill="1" applyBorder="1"/>
    <xf numFmtId="0" fontId="0" fillId="0" borderId="0" xfId="0" applyFill="1" applyAlignment="1" applyProtection="1">
      <alignment horizontal="right"/>
      <protection locked="0" hidden="1"/>
    </xf>
    <xf numFmtId="0" fontId="0" fillId="0" borderId="0" xfId="0" applyNumberFormat="1" applyFill="1" applyProtection="1">
      <protection locked="0" hidden="1"/>
    </xf>
    <xf numFmtId="0" fontId="2" fillId="0" borderId="0" xfId="0" applyFont="1" applyFill="1" applyBorder="1"/>
    <xf numFmtId="0" fontId="5" fillId="0" borderId="14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8" xfId="0" applyFont="1" applyFill="1" applyBorder="1" applyAlignment="1">
      <alignment horizontal="right"/>
    </xf>
    <xf numFmtId="170" fontId="20" fillId="0" borderId="0" xfId="0" applyNumberFormat="1" applyFont="1" applyFill="1"/>
    <xf numFmtId="166" fontId="2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0" fillId="0" borderId="14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right" indent="1"/>
    </xf>
    <xf numFmtId="0" fontId="5" fillId="0" borderId="0" xfId="0" applyFont="1" applyFill="1" applyBorder="1"/>
    <xf numFmtId="166" fontId="21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ill="1" applyAlignment="1">
      <alignment horizontal="left" shrinkToFit="1"/>
    </xf>
    <xf numFmtId="171" fontId="23" fillId="0" borderId="14" xfId="0" applyNumberFormat="1" applyFont="1" applyFill="1" applyBorder="1" applyAlignment="1" applyProtection="1">
      <alignment horizontal="left" shrinkToFit="1"/>
      <protection locked="0"/>
    </xf>
    <xf numFmtId="10" fontId="21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/>
    </xf>
    <xf numFmtId="0" fontId="25" fillId="0" borderId="17" xfId="0" applyFont="1" applyFill="1" applyBorder="1" applyAlignment="1">
      <alignment horizontal="right"/>
    </xf>
    <xf numFmtId="0" fontId="0" fillId="0" borderId="18" xfId="0" applyFill="1" applyBorder="1"/>
    <xf numFmtId="0" fontId="26" fillId="0" borderId="18" xfId="0" applyFont="1" applyFill="1" applyBorder="1"/>
    <xf numFmtId="0" fontId="27" fillId="0" borderId="18" xfId="0" applyFont="1" applyFill="1" applyBorder="1"/>
    <xf numFmtId="0" fontId="0" fillId="0" borderId="19" xfId="0" applyFill="1" applyBorder="1"/>
    <xf numFmtId="0" fontId="0" fillId="4" borderId="0" xfId="0" applyFill="1"/>
    <xf numFmtId="0" fontId="2" fillId="0" borderId="0" xfId="0" applyFont="1" applyFill="1" applyAlignment="1">
      <alignment horizontal="right"/>
    </xf>
    <xf numFmtId="0" fontId="0" fillId="4" borderId="0" xfId="0" applyFill="1" applyProtection="1"/>
    <xf numFmtId="0" fontId="0" fillId="4" borderId="0" xfId="0" applyFill="1" applyProtection="1">
      <protection locked="0" hidden="1"/>
    </xf>
    <xf numFmtId="0" fontId="5" fillId="4" borderId="0" xfId="0" applyFont="1" applyFill="1" applyProtection="1"/>
    <xf numFmtId="165" fontId="0" fillId="0" borderId="0" xfId="0" applyNumberFormat="1" applyFill="1" applyBorder="1"/>
    <xf numFmtId="0" fontId="0" fillId="0" borderId="0" xfId="0" applyNumberFormat="1" applyFill="1" applyBorder="1" applyAlignment="1" applyProtection="1"/>
    <xf numFmtId="164" fontId="0" fillId="0" borderId="0" xfId="0" applyNumberFormat="1"/>
    <xf numFmtId="164" fontId="0" fillId="0" borderId="3" xfId="0" applyNumberFormat="1" applyBorder="1"/>
    <xf numFmtId="164" fontId="6" fillId="0" borderId="3" xfId="0" applyNumberFormat="1" applyFont="1" applyBorder="1"/>
    <xf numFmtId="164" fontId="2" fillId="3" borderId="0" xfId="0" applyNumberFormat="1" applyFont="1" applyFill="1" applyBorder="1"/>
    <xf numFmtId="167" fontId="0" fillId="0" borderId="0" xfId="0" applyNumberFormat="1"/>
    <xf numFmtId="168" fontId="0" fillId="0" borderId="20" xfId="0" applyNumberFormat="1" applyFill="1" applyBorder="1" applyAlignment="1" applyProtection="1">
      <alignment horizontal="right" vertical="center" indent="1"/>
      <protection locked="0"/>
    </xf>
    <xf numFmtId="43" fontId="0" fillId="0" borderId="0" xfId="0" applyNumberFormat="1"/>
    <xf numFmtId="0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5" fillId="0" borderId="0" xfId="4" applyNumberFormat="1" applyFont="1" applyBorder="1"/>
    <xf numFmtId="49" fontId="0" fillId="0" borderId="21" xfId="0" applyNumberFormat="1" applyBorder="1"/>
    <xf numFmtId="49" fontId="36" fillId="0" borderId="22" xfId="0" applyNumberFormat="1" applyFont="1" applyBorder="1"/>
    <xf numFmtId="49" fontId="4" fillId="0" borderId="0" xfId="1" applyNumberFormat="1" applyAlignment="1" applyProtection="1"/>
    <xf numFmtId="0" fontId="4" fillId="0" borderId="0" xfId="1" applyFill="1" applyBorder="1" applyAlignment="1" applyProtection="1"/>
    <xf numFmtId="49" fontId="37" fillId="4" borderId="3" xfId="0" applyNumberFormat="1" applyFont="1" applyFill="1" applyBorder="1" applyAlignment="1">
      <alignment horizontal="right"/>
    </xf>
    <xf numFmtId="49" fontId="38" fillId="0" borderId="23" xfId="0" applyNumberFormat="1" applyFont="1" applyBorder="1"/>
    <xf numFmtId="49" fontId="39" fillId="0" borderId="0" xfId="0" applyNumberFormat="1" applyFont="1"/>
    <xf numFmtId="49" fontId="40" fillId="0" borderId="0" xfId="0" applyNumberFormat="1" applyFont="1"/>
    <xf numFmtId="0" fontId="0" fillId="0" borderId="0" xfId="0" applyBorder="1"/>
    <xf numFmtId="14" fontId="0" fillId="0" borderId="4" xfId="0" applyNumberFormat="1" applyBorder="1" applyAlignment="1" applyProtection="1">
      <alignment horizontal="left"/>
      <protection locked="0"/>
    </xf>
    <xf numFmtId="49" fontId="5" fillId="0" borderId="4" xfId="4" applyNumberFormat="1" applyFont="1" applyBorder="1" applyProtection="1">
      <protection locked="0"/>
    </xf>
    <xf numFmtId="49" fontId="5" fillId="0" borderId="4" xfId="0" applyNumberFormat="1" applyFont="1" applyBorder="1" applyProtection="1"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49" fontId="16" fillId="0" borderId="4" xfId="1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49" fontId="12" fillId="0" borderId="0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5" fontId="29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0" fillId="0" borderId="0" xfId="0" applyNumberFormat="1" applyBorder="1" applyProtection="1">
      <protection locked="0"/>
    </xf>
    <xf numFmtId="49" fontId="13" fillId="0" borderId="0" xfId="7" applyNumberFormat="1" applyFont="1" applyFill="1" applyBorder="1" applyAlignment="1" applyProtection="1">
      <alignment wrapText="1"/>
      <protection locked="0"/>
    </xf>
    <xf numFmtId="49" fontId="13" fillId="0" borderId="0" xfId="7" applyNumberFormat="1" applyFont="1" applyFill="1" applyAlignment="1" applyProtection="1">
      <alignment wrapText="1"/>
      <protection locked="0"/>
    </xf>
    <xf numFmtId="49" fontId="9" fillId="0" borderId="0" xfId="0" applyNumberFormat="1" applyFont="1" applyAlignment="1" applyProtection="1">
      <protection locked="0"/>
    </xf>
    <xf numFmtId="49" fontId="0" fillId="0" borderId="0" xfId="0" applyNumberFormat="1" applyProtection="1">
      <protection locked="0"/>
    </xf>
    <xf numFmtId="49" fontId="29" fillId="0" borderId="0" xfId="0" applyNumberFormat="1" applyFont="1" applyAlignment="1" applyProtection="1">
      <protection locked="0"/>
    </xf>
    <xf numFmtId="49" fontId="5" fillId="0" borderId="0" xfId="0" applyNumberFormat="1" applyFont="1" applyProtection="1">
      <protection locked="0"/>
    </xf>
    <xf numFmtId="49" fontId="29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31" fillId="0" borderId="0" xfId="0" applyFont="1" applyProtection="1">
      <protection locked="0"/>
    </xf>
    <xf numFmtId="49" fontId="30" fillId="0" borderId="0" xfId="0" applyNumberFormat="1" applyFont="1" applyAlignment="1" applyProtection="1">
      <protection locked="0"/>
    </xf>
    <xf numFmtId="0" fontId="30" fillId="0" borderId="0" xfId="0" applyFont="1" applyProtection="1">
      <protection locked="0"/>
    </xf>
    <xf numFmtId="49" fontId="30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32" fillId="0" borderId="0" xfId="0" applyFont="1" applyProtection="1">
      <protection locked="0"/>
    </xf>
    <xf numFmtId="0" fontId="29" fillId="0" borderId="0" xfId="0" applyFont="1" applyAlignment="1" applyProtection="1">
      <alignment vertical="center"/>
      <protection locked="0"/>
    </xf>
    <xf numFmtId="49" fontId="28" fillId="0" borderId="0" xfId="0" applyNumberFormat="1" applyFont="1" applyAlignment="1" applyProtection="1">
      <protection locked="0"/>
    </xf>
    <xf numFmtId="49" fontId="28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5" fillId="0" borderId="0" xfId="0" applyFont="1" applyBorder="1"/>
    <xf numFmtId="164" fontId="0" fillId="0" borderId="0" xfId="0" applyNumberFormat="1" applyBorder="1" applyProtection="1"/>
    <xf numFmtId="49" fontId="6" fillId="5" borderId="1" xfId="0" applyNumberFormat="1" applyFont="1" applyFill="1" applyBorder="1"/>
    <xf numFmtId="164" fontId="5" fillId="5" borderId="4" xfId="0" applyNumberFormat="1" applyFont="1" applyFill="1" applyBorder="1" applyAlignment="1" applyProtection="1">
      <alignment horizontal="left"/>
    </xf>
    <xf numFmtId="49" fontId="5" fillId="5" borderId="1" xfId="0" applyNumberFormat="1" applyFont="1" applyFill="1" applyBorder="1"/>
    <xf numFmtId="164" fontId="0" fillId="5" borderId="4" xfId="0" applyNumberFormat="1" applyFill="1" applyBorder="1" applyAlignment="1" applyProtection="1">
      <alignment horizontal="left"/>
    </xf>
    <xf numFmtId="49" fontId="6" fillId="5" borderId="24" xfId="0" applyNumberFormat="1" applyFont="1" applyFill="1" applyBorder="1"/>
    <xf numFmtId="49" fontId="0" fillId="5" borderId="25" xfId="0" applyNumberFormat="1" applyFill="1" applyBorder="1" applyProtection="1"/>
    <xf numFmtId="0" fontId="42" fillId="0" borderId="0" xfId="0" applyFont="1"/>
    <xf numFmtId="0" fontId="41" fillId="0" borderId="0" xfId="5" applyFont="1"/>
    <xf numFmtId="0" fontId="4" fillId="0" borderId="0" xfId="1" applyAlignment="1" applyProtection="1"/>
    <xf numFmtId="49" fontId="43" fillId="0" borderId="22" xfId="0" applyNumberFormat="1" applyFont="1" applyBorder="1"/>
    <xf numFmtId="49" fontId="44" fillId="0" borderId="0" xfId="0" applyNumberFormat="1" applyFont="1"/>
    <xf numFmtId="49" fontId="45" fillId="0" borderId="0" xfId="1" applyNumberFormat="1" applyFont="1" applyAlignment="1" applyProtection="1"/>
    <xf numFmtId="164" fontId="5" fillId="0" borderId="0" xfId="0" applyNumberFormat="1" applyFont="1" applyBorder="1" applyProtection="1">
      <protection locked="0"/>
    </xf>
    <xf numFmtId="49" fontId="4" fillId="0" borderId="4" xfId="1" applyNumberFormat="1" applyFont="1" applyBorder="1" applyAlignment="1" applyProtection="1"/>
    <xf numFmtId="0" fontId="46" fillId="0" borderId="0" xfId="5"/>
    <xf numFmtId="49" fontId="47" fillId="0" borderId="0" xfId="0" applyNumberFormat="1" applyFont="1"/>
    <xf numFmtId="49" fontId="4" fillId="0" borderId="0" xfId="1" applyNumberFormat="1" applyBorder="1" applyAlignment="1" applyProtection="1">
      <protection locked="0"/>
    </xf>
    <xf numFmtId="0" fontId="5" fillId="0" borderId="4" xfId="0" applyNumberFormat="1" applyFont="1" applyBorder="1" applyProtection="1">
      <protection locked="0"/>
    </xf>
    <xf numFmtId="49" fontId="5" fillId="0" borderId="0" xfId="0" applyNumberFormat="1" applyFont="1" applyBorder="1"/>
    <xf numFmtId="49" fontId="0" fillId="2" borderId="3" xfId="0" applyNumberFormat="1" applyFill="1" applyBorder="1"/>
    <xf numFmtId="49" fontId="48" fillId="0" borderId="31" xfId="0" applyNumberFormat="1" applyFont="1" applyBorder="1"/>
    <xf numFmtId="49" fontId="49" fillId="0" borderId="32" xfId="0" applyNumberFormat="1" applyFont="1" applyBorder="1"/>
    <xf numFmtId="49" fontId="0" fillId="0" borderId="32" xfId="0" applyNumberFormat="1" applyBorder="1"/>
    <xf numFmtId="1" fontId="0" fillId="0" borderId="32" xfId="0" applyNumberFormat="1" applyBorder="1"/>
    <xf numFmtId="49" fontId="0" fillId="0" borderId="33" xfId="0" applyNumberFormat="1" applyBorder="1"/>
    <xf numFmtId="172" fontId="0" fillId="0" borderId="0" xfId="0" applyNumberFormat="1" applyProtection="1">
      <protection locked="0"/>
    </xf>
    <xf numFmtId="173" fontId="5" fillId="0" borderId="0" xfId="0" applyNumberFormat="1" applyFont="1" applyProtection="1">
      <protection locked="0"/>
    </xf>
    <xf numFmtId="0" fontId="15" fillId="0" borderId="0" xfId="5" applyFont="1"/>
    <xf numFmtId="49" fontId="50" fillId="0" borderId="1" xfId="0" applyNumberFormat="1" applyFont="1" applyBorder="1"/>
    <xf numFmtId="49" fontId="36" fillId="0" borderId="0" xfId="0" applyNumberFormat="1" applyFont="1" applyBorder="1"/>
    <xf numFmtId="49" fontId="4" fillId="0" borderId="0" xfId="1" applyNumberFormat="1" applyAlignment="1" applyProtection="1">
      <alignment horizontal="right"/>
    </xf>
    <xf numFmtId="49" fontId="0" fillId="0" borderId="0" xfId="0" applyNumberFormat="1" applyAlignment="1">
      <alignment horizontal="right"/>
    </xf>
    <xf numFmtId="49" fontId="51" fillId="2" borderId="2" xfId="0" applyNumberFormat="1" applyFont="1" applyFill="1" applyBorder="1"/>
    <xf numFmtId="49" fontId="2" fillId="3" borderId="1" xfId="0" applyNumberFormat="1" applyFont="1" applyFill="1" applyBorder="1"/>
    <xf numFmtId="49" fontId="4" fillId="0" borderId="4" xfId="1" applyNumberFormat="1" applyBorder="1" applyAlignment="1" applyProtection="1"/>
    <xf numFmtId="49" fontId="18" fillId="6" borderId="1" xfId="0" applyNumberFormat="1" applyFont="1" applyFill="1" applyBorder="1"/>
    <xf numFmtId="49" fontId="18" fillId="6" borderId="0" xfId="0" applyNumberFormat="1" applyFont="1" applyFill="1" applyBorder="1"/>
    <xf numFmtId="49" fontId="18" fillId="6" borderId="0" xfId="0" applyNumberFormat="1" applyFont="1" applyFill="1" applyBorder="1" applyAlignment="1" applyProtection="1">
      <protection locked="0"/>
    </xf>
    <xf numFmtId="1" fontId="18" fillId="6" borderId="0" xfId="0" applyNumberFormat="1" applyFont="1" applyFill="1" applyBorder="1"/>
    <xf numFmtId="49" fontId="52" fillId="6" borderId="0" xfId="1" applyNumberFormat="1" applyFont="1" applyFill="1" applyBorder="1" applyAlignment="1" applyProtection="1"/>
    <xf numFmtId="49" fontId="18" fillId="6" borderId="0" xfId="0" applyNumberFormat="1" applyFont="1" applyFill="1" applyBorder="1" applyAlignment="1">
      <alignment horizontal="center"/>
    </xf>
    <xf numFmtId="49" fontId="18" fillId="6" borderId="0" xfId="0" applyNumberFormat="1" applyFont="1" applyFill="1" applyAlignment="1">
      <alignment horizontal="center"/>
    </xf>
    <xf numFmtId="164" fontId="18" fillId="6" borderId="0" xfId="0" applyNumberFormat="1" applyFont="1" applyFill="1" applyBorder="1"/>
    <xf numFmtId="49" fontId="18" fillId="6" borderId="4" xfId="0" applyNumberFormat="1" applyFont="1" applyFill="1" applyBorder="1" applyAlignment="1">
      <alignment wrapText="1"/>
    </xf>
    <xf numFmtId="49" fontId="53" fillId="0" borderId="0" xfId="0" applyNumberFormat="1" applyFont="1" applyAlignment="1">
      <alignment horizontal="right"/>
    </xf>
    <xf numFmtId="0" fontId="1" fillId="0" borderId="0" xfId="5" applyFont="1"/>
    <xf numFmtId="49" fontId="18" fillId="8" borderId="0" xfId="0" applyNumberFormat="1" applyFont="1" applyFill="1" applyBorder="1"/>
    <xf numFmtId="49" fontId="13" fillId="8" borderId="0" xfId="7" applyNumberFormat="1" applyFont="1" applyFill="1" applyBorder="1" applyAlignment="1" applyProtection="1">
      <alignment wrapText="1"/>
      <protection locked="0"/>
    </xf>
    <xf numFmtId="49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2" fontId="7" fillId="0" borderId="16" xfId="0" applyNumberFormat="1" applyFont="1" applyFill="1" applyBorder="1" applyAlignment="1" applyProtection="1">
      <alignment horizontal="left" vertical="center"/>
      <protection locked="0"/>
    </xf>
    <xf numFmtId="2" fontId="7" fillId="0" borderId="27" xfId="0" applyNumberFormat="1" applyFont="1" applyFill="1" applyBorder="1" applyAlignment="1" applyProtection="1">
      <alignment horizontal="left" vertical="center"/>
      <protection locked="0"/>
    </xf>
    <xf numFmtId="2" fontId="7" fillId="0" borderId="13" xfId="0" applyNumberFormat="1" applyFont="1" applyFill="1" applyBorder="1" applyAlignment="1" applyProtection="1">
      <alignment horizontal="left" vertical="center"/>
      <protection locked="0"/>
    </xf>
    <xf numFmtId="169" fontId="0" fillId="0" borderId="16" xfId="0" applyNumberFormat="1" applyFill="1" applyBorder="1" applyAlignment="1" applyProtection="1">
      <alignment horizontal="right" vertical="center" indent="1"/>
      <protection locked="0"/>
    </xf>
    <xf numFmtId="169" fontId="0" fillId="0" borderId="13" xfId="0" applyNumberFormat="1" applyFill="1" applyBorder="1" applyAlignment="1" applyProtection="1">
      <alignment horizontal="right" vertical="center" inden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7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</cellXfs>
  <cellStyles count="8">
    <cellStyle name="Hyperlink" xfId="1" builtinId="8"/>
    <cellStyle name="Hyperlink 2" xfId="2"/>
    <cellStyle name="Hyperlink 2 2" xfId="3"/>
    <cellStyle name="Normal" xfId="0" builtinId="0"/>
    <cellStyle name="Normal 2" xfId="4"/>
    <cellStyle name="Normal 3" xfId="5"/>
    <cellStyle name="Normal 4" xfId="6"/>
    <cellStyle name="Normal_WANHO XMAS LIST 2010" xfId="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corporate.giftbasketsoversea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0</xdr:col>
          <xdr:colOff>1028700</xdr:colOff>
          <xdr:row>1</xdr:row>
          <xdr:rowOff>104775</xdr:rowOff>
        </xdr:to>
        <xdr:sp macro="" textlink="">
          <xdr:nvSpPr>
            <xdr:cNvPr id="2051" name="TempCombo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</xdr:row>
          <xdr:rowOff>104775</xdr:rowOff>
        </xdr:from>
        <xdr:to>
          <xdr:col>10</xdr:col>
          <xdr:colOff>523875</xdr:colOff>
          <xdr:row>51</xdr:row>
          <xdr:rowOff>104775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2</xdr:row>
      <xdr:rowOff>19050</xdr:rowOff>
    </xdr:to>
    <xdr:pic>
      <xdr:nvPicPr>
        <xdr:cNvPr id="6146" name="Picture 4" descr="basket-logo.jpg">
          <a:hlinkClick xmlns:r="http://schemas.openxmlformats.org/officeDocument/2006/relationships" r:id="rId1" tgtFrame="_parent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john.smith@abcco.com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mailto:corporate@giftbasketsoverseas.com" TargetMode="External"/><Relationship Id="rId1" Type="http://schemas.openxmlformats.org/officeDocument/2006/relationships/hyperlink" Target="mailto:corporate@russianflora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ftbasketsoverseas.com/bulk-form-instructions.php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rporate@giftbasketsoverse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539"/>
  <sheetViews>
    <sheetView tabSelected="1" zoomScaleNormal="100" workbookViewId="0">
      <selection activeCell="AC1" sqref="X1:AC1048576"/>
    </sheetView>
  </sheetViews>
  <sheetFormatPr defaultRowHeight="12.75" x14ac:dyDescent="0.2"/>
  <cols>
    <col min="1" max="1" width="35.5703125" style="2" customWidth="1"/>
    <col min="2" max="2" width="32.28515625" style="2" customWidth="1"/>
    <col min="3" max="3" width="38.85546875" style="2" customWidth="1"/>
    <col min="4" max="4" width="26.140625" style="2" customWidth="1"/>
    <col min="5" max="5" width="23.140625" style="2" customWidth="1"/>
    <col min="6" max="6" width="13.140625" style="2" bestFit="1" customWidth="1"/>
    <col min="7" max="7" width="19.85546875" style="2" customWidth="1"/>
    <col min="8" max="8" width="12.85546875" style="2" customWidth="1"/>
    <col min="9" max="9" width="21" style="13" bestFit="1" customWidth="1"/>
    <col min="10" max="10" width="11.42578125" style="2" customWidth="1"/>
    <col min="11" max="11" width="30" style="2" customWidth="1"/>
    <col min="12" max="12" width="14.85546875" style="2" customWidth="1"/>
    <col min="13" max="13" width="13" style="2" customWidth="1"/>
    <col min="14" max="16" width="10.5703125" style="106" hidden="1" customWidth="1"/>
    <col min="17" max="17" width="18" style="106" hidden="1" customWidth="1"/>
    <col min="18" max="20" width="13.85546875" style="106" hidden="1" customWidth="1"/>
    <col min="21" max="21" width="23.85546875" style="2" bestFit="1" customWidth="1"/>
    <col min="22" max="22" width="39" style="2" hidden="1" customWidth="1"/>
    <col min="23" max="23" width="39.140625" style="2" customWidth="1"/>
    <col min="24" max="24" width="39.140625" style="2" hidden="1" customWidth="1"/>
    <col min="25" max="25" width="9.140625" style="2" hidden="1" customWidth="1"/>
    <col min="26" max="26" width="4" style="2" hidden="1" customWidth="1"/>
    <col min="27" max="27" width="32.7109375" style="2" hidden="1" customWidth="1"/>
    <col min="28" max="28" width="39.140625" style="2" hidden="1" customWidth="1"/>
    <col min="29" max="29" width="16.7109375" style="2" hidden="1" customWidth="1"/>
    <col min="30" max="30" width="9.140625" style="2" customWidth="1"/>
    <col min="31" max="16384" width="9.140625" style="2"/>
  </cols>
  <sheetData>
    <row r="1" spans="1:11" ht="21" thickBot="1" x14ac:dyDescent="0.35">
      <c r="A1" s="1"/>
      <c r="B1" s="10" t="s">
        <v>355</v>
      </c>
    </row>
    <row r="2" spans="1:11" ht="13.5" thickTop="1" x14ac:dyDescent="0.2">
      <c r="A2" s="122" t="s">
        <v>13</v>
      </c>
    </row>
    <row r="3" spans="1:11" x14ac:dyDescent="0.2">
      <c r="A3" s="11" t="s">
        <v>358</v>
      </c>
      <c r="B3" s="173" t="s">
        <v>110</v>
      </c>
      <c r="D3" s="192" t="s">
        <v>357</v>
      </c>
      <c r="E3" s="193"/>
    </row>
    <row r="4" spans="1:11" ht="13.5" thickBot="1" x14ac:dyDescent="0.25">
      <c r="A4" s="12" t="s">
        <v>359</v>
      </c>
      <c r="B4" s="119" t="s">
        <v>117</v>
      </c>
      <c r="D4" s="119"/>
    </row>
    <row r="5" spans="1:11" ht="14.25" thickTop="1" thickBot="1" x14ac:dyDescent="0.25">
      <c r="A5" s="12" t="s">
        <v>356</v>
      </c>
      <c r="B5" s="172" t="s">
        <v>321</v>
      </c>
    </row>
    <row r="6" spans="1:11" ht="14.25" thickTop="1" thickBot="1" x14ac:dyDescent="0.25">
      <c r="B6" s="4" t="s">
        <v>14</v>
      </c>
    </row>
    <row r="7" spans="1:11" ht="25.5" customHeight="1" thickTop="1" thickBot="1" x14ac:dyDescent="0.3">
      <c r="A7" s="6" t="s">
        <v>15</v>
      </c>
      <c r="B7" s="181"/>
      <c r="C7" s="182" t="s">
        <v>391</v>
      </c>
      <c r="D7" s="183"/>
      <c r="E7" s="184"/>
      <c r="F7" s="184"/>
      <c r="G7" s="184"/>
      <c r="H7" s="184"/>
      <c r="I7" s="185"/>
      <c r="J7" s="184"/>
      <c r="K7" s="186"/>
    </row>
    <row r="8" spans="1:11" ht="13.5" thickTop="1" x14ac:dyDescent="0.2">
      <c r="A8" s="5" t="s">
        <v>7</v>
      </c>
      <c r="B8" s="126">
        <f ca="1">TODAY()</f>
        <v>45083</v>
      </c>
    </row>
    <row r="9" spans="1:11" x14ac:dyDescent="0.2">
      <c r="A9" s="5" t="s">
        <v>8</v>
      </c>
      <c r="B9" s="127"/>
    </row>
    <row r="10" spans="1:11" x14ac:dyDescent="0.2">
      <c r="A10" s="5" t="s">
        <v>11</v>
      </c>
      <c r="B10" s="128"/>
      <c r="C10" s="119"/>
    </row>
    <row r="11" spans="1:11" x14ac:dyDescent="0.2">
      <c r="A11" s="5" t="s">
        <v>12</v>
      </c>
      <c r="B11" s="128"/>
      <c r="C11" s="22"/>
    </row>
    <row r="12" spans="1:11" x14ac:dyDescent="0.2">
      <c r="A12" s="5" t="s">
        <v>55</v>
      </c>
      <c r="B12" s="128"/>
    </row>
    <row r="13" spans="1:11" x14ac:dyDescent="0.2">
      <c r="A13" s="5" t="s">
        <v>56</v>
      </c>
      <c r="B13" s="128"/>
    </row>
    <row r="14" spans="1:11" x14ac:dyDescent="0.2">
      <c r="A14" s="24" t="s">
        <v>57</v>
      </c>
      <c r="B14" s="129"/>
    </row>
    <row r="15" spans="1:11" x14ac:dyDescent="0.2">
      <c r="A15" s="5" t="s">
        <v>58</v>
      </c>
      <c r="B15" s="128"/>
    </row>
    <row r="16" spans="1:11" x14ac:dyDescent="0.2">
      <c r="A16" s="5" t="s">
        <v>9</v>
      </c>
      <c r="B16" s="128"/>
    </row>
    <row r="17" spans="1:27" x14ac:dyDescent="0.2">
      <c r="A17" s="5" t="s">
        <v>10</v>
      </c>
      <c r="B17" s="130"/>
    </row>
    <row r="18" spans="1:27" ht="15" customHeight="1" x14ac:dyDescent="0.2">
      <c r="A18" s="190" t="s">
        <v>371</v>
      </c>
      <c r="B18" s="196"/>
    </row>
    <row r="19" spans="1:27" ht="23.25" customHeight="1" x14ac:dyDescent="0.2">
      <c r="A19" s="5" t="s">
        <v>307</v>
      </c>
      <c r="B19" s="128" t="s">
        <v>344</v>
      </c>
    </row>
    <row r="20" spans="1:27" ht="12.75" hidden="1" customHeight="1" x14ac:dyDescent="0.2">
      <c r="A20" s="24" t="s">
        <v>349</v>
      </c>
      <c r="B20" s="179"/>
      <c r="AA20" s="2" t="s">
        <v>260</v>
      </c>
    </row>
    <row r="21" spans="1:27" ht="12.75" hidden="1" customHeight="1" x14ac:dyDescent="0.2">
      <c r="A21" s="24" t="s">
        <v>350</v>
      </c>
      <c r="B21" s="179"/>
    </row>
    <row r="22" spans="1:27" ht="12.75" hidden="1" customHeight="1" x14ac:dyDescent="0.2">
      <c r="A22" s="180" t="s">
        <v>353</v>
      </c>
      <c r="B22" s="179" t="s">
        <v>360</v>
      </c>
    </row>
    <row r="23" spans="1:27" ht="0.75" customHeight="1" x14ac:dyDescent="0.25">
      <c r="A23" s="168"/>
      <c r="B23" s="175"/>
    </row>
    <row r="24" spans="1:27" x14ac:dyDescent="0.2">
      <c r="A24" s="162"/>
      <c r="B24" s="163"/>
      <c r="F24" s="3"/>
    </row>
    <row r="25" spans="1:27" x14ac:dyDescent="0.2">
      <c r="A25" s="162"/>
      <c r="B25" s="163"/>
      <c r="F25" s="3"/>
    </row>
    <row r="26" spans="1:27" x14ac:dyDescent="0.2">
      <c r="A26" s="164"/>
      <c r="B26" s="163"/>
      <c r="C26" s="206" t="s">
        <v>61</v>
      </c>
      <c r="F26" s="23"/>
    </row>
    <row r="27" spans="1:27" ht="12.75" hidden="1" customHeight="1" x14ac:dyDescent="0.2">
      <c r="A27" s="162"/>
      <c r="B27" s="163"/>
      <c r="C27" s="210"/>
      <c r="D27" s="211"/>
      <c r="F27" s="3"/>
      <c r="G27" s="22"/>
    </row>
    <row r="28" spans="1:27" x14ac:dyDescent="0.2">
      <c r="A28" s="164"/>
      <c r="B28" s="165"/>
      <c r="C28" s="211"/>
      <c r="D28" s="211"/>
      <c r="F28" s="3"/>
      <c r="K28" s="123" t="s">
        <v>113</v>
      </c>
    </row>
    <row r="29" spans="1:27" ht="13.5" thickBot="1" x14ac:dyDescent="0.25">
      <c r="A29" s="166"/>
      <c r="B29" s="167"/>
      <c r="C29" s="211"/>
      <c r="D29" s="211"/>
      <c r="K29" s="124" t="s">
        <v>112</v>
      </c>
    </row>
    <row r="30" spans="1:27" ht="14.25" thickTop="1" thickBot="1" x14ac:dyDescent="0.25">
      <c r="A30" s="4"/>
      <c r="C30" s="177" t="s">
        <v>108</v>
      </c>
    </row>
    <row r="31" spans="1:27" ht="17.25" thickTop="1" thickBot="1" x14ac:dyDescent="0.3">
      <c r="A31" s="194" t="s">
        <v>16</v>
      </c>
      <c r="B31" s="121"/>
      <c r="C31" s="118" t="s">
        <v>105</v>
      </c>
      <c r="D31" s="118" t="s">
        <v>105</v>
      </c>
      <c r="E31" s="118" t="s">
        <v>111</v>
      </c>
      <c r="F31" s="118" t="s">
        <v>105</v>
      </c>
      <c r="G31" s="171" t="s">
        <v>259</v>
      </c>
      <c r="H31" s="118" t="s">
        <v>105</v>
      </c>
      <c r="I31" s="118" t="s">
        <v>105</v>
      </c>
      <c r="J31" s="117"/>
      <c r="K31" s="118" t="s">
        <v>105</v>
      </c>
      <c r="L31" s="118" t="s">
        <v>105</v>
      </c>
      <c r="M31" s="7"/>
      <c r="N31" s="107"/>
      <c r="O31" s="107"/>
      <c r="P31" s="107"/>
      <c r="Q31" s="107"/>
      <c r="R31" s="107"/>
      <c r="S31" s="108"/>
      <c r="T31" s="107"/>
      <c r="U31" s="118" t="s">
        <v>322</v>
      </c>
      <c r="V31" s="7"/>
      <c r="W31" s="118" t="s">
        <v>109</v>
      </c>
      <c r="X31" s="191"/>
    </row>
    <row r="32" spans="1:27" s="3" customFormat="1" x14ac:dyDescent="0.2">
      <c r="A32" s="195" t="s">
        <v>375</v>
      </c>
      <c r="B32" s="8" t="s">
        <v>392</v>
      </c>
      <c r="C32" s="8" t="s">
        <v>115</v>
      </c>
      <c r="D32" s="8" t="s">
        <v>63</v>
      </c>
      <c r="E32" s="8" t="s">
        <v>5</v>
      </c>
      <c r="F32" s="8" t="s">
        <v>4</v>
      </c>
      <c r="G32" s="8" t="s">
        <v>116</v>
      </c>
      <c r="H32" s="8" t="s">
        <v>0</v>
      </c>
      <c r="I32" s="21" t="s">
        <v>1</v>
      </c>
      <c r="J32" s="8" t="s">
        <v>2</v>
      </c>
      <c r="K32" s="8" t="s">
        <v>400</v>
      </c>
      <c r="L32" s="8" t="s">
        <v>104</v>
      </c>
      <c r="M32" s="15" t="s">
        <v>59</v>
      </c>
      <c r="N32" s="109" t="s">
        <v>6</v>
      </c>
      <c r="O32" s="109" t="s">
        <v>19</v>
      </c>
      <c r="P32" s="109" t="s">
        <v>20</v>
      </c>
      <c r="Q32" s="109" t="s">
        <v>114</v>
      </c>
      <c r="R32" s="109" t="s">
        <v>18</v>
      </c>
      <c r="S32" s="109" t="s">
        <v>60</v>
      </c>
      <c r="T32" s="109" t="s">
        <v>17</v>
      </c>
      <c r="U32" s="8" t="s">
        <v>106</v>
      </c>
      <c r="V32" s="8" t="s">
        <v>3</v>
      </c>
      <c r="W32" s="9" t="s">
        <v>107</v>
      </c>
      <c r="X32" s="8" t="s">
        <v>374</v>
      </c>
    </row>
    <row r="33" spans="1:24" s="138" customFormat="1" ht="38.25" x14ac:dyDescent="0.2">
      <c r="A33" s="197" t="s">
        <v>379</v>
      </c>
      <c r="B33" s="198" t="s">
        <v>380</v>
      </c>
      <c r="C33" s="198" t="s">
        <v>381</v>
      </c>
      <c r="D33" s="198" t="s">
        <v>382</v>
      </c>
      <c r="E33" s="198" t="s">
        <v>383</v>
      </c>
      <c r="F33" s="198" t="s">
        <v>384</v>
      </c>
      <c r="G33" s="198" t="s">
        <v>385</v>
      </c>
      <c r="H33" s="199" t="s">
        <v>118</v>
      </c>
      <c r="I33" s="200" t="s">
        <v>386</v>
      </c>
      <c r="J33" s="201" t="s">
        <v>387</v>
      </c>
      <c r="K33" s="202" t="s">
        <v>399</v>
      </c>
      <c r="L33" s="202" t="s">
        <v>388</v>
      </c>
      <c r="M33" s="203"/>
      <c r="N33" s="204"/>
      <c r="O33" s="204"/>
      <c r="P33" s="204"/>
      <c r="Q33" s="204"/>
      <c r="R33" s="204"/>
      <c r="S33" s="204"/>
      <c r="T33" s="204"/>
      <c r="U33" s="198" t="s">
        <v>389</v>
      </c>
      <c r="V33" s="198"/>
      <c r="W33" s="205" t="s">
        <v>390</v>
      </c>
      <c r="X33" s="137"/>
    </row>
    <row r="34" spans="1:24" s="138" customFormat="1" x14ac:dyDescent="0.2">
      <c r="A34" s="131"/>
      <c r="B34" s="208"/>
      <c r="C34" s="209"/>
      <c r="D34" s="208"/>
      <c r="E34" s="139"/>
      <c r="F34" s="139"/>
      <c r="G34" s="139"/>
      <c r="H34" s="131"/>
      <c r="I34" s="131"/>
      <c r="J34" s="178"/>
      <c r="K34" s="131"/>
      <c r="L34" s="131"/>
      <c r="M34" s="132"/>
      <c r="N34" s="133"/>
      <c r="O34" s="174"/>
      <c r="P34" s="161"/>
      <c r="Q34" s="133"/>
      <c r="R34" s="133"/>
      <c r="S34" s="134"/>
      <c r="T34" s="161"/>
      <c r="U34" s="135"/>
      <c r="V34" s="136"/>
      <c r="W34" s="137"/>
      <c r="X34" s="137"/>
    </row>
    <row r="35" spans="1:24" s="138" customFormat="1" x14ac:dyDescent="0.2">
      <c r="A35" s="131"/>
      <c r="B35" s="139"/>
      <c r="C35" s="139"/>
      <c r="D35" s="139"/>
      <c r="E35" s="139"/>
      <c r="F35" s="139"/>
      <c r="G35" s="139"/>
      <c r="H35" s="131"/>
      <c r="I35" s="131"/>
      <c r="J35" s="178"/>
      <c r="K35" s="131"/>
      <c r="L35" s="131"/>
      <c r="M35" s="132"/>
      <c r="N35" s="133"/>
      <c r="O35" s="174"/>
      <c r="P35" s="161"/>
      <c r="Q35" s="133"/>
      <c r="R35" s="133"/>
      <c r="S35" s="134"/>
      <c r="T35" s="161"/>
      <c r="U35" s="135"/>
      <c r="V35" s="136"/>
      <c r="W35" s="137"/>
      <c r="X35" s="137"/>
    </row>
    <row r="36" spans="1:24" s="138" customFormat="1" x14ac:dyDescent="0.2">
      <c r="A36" s="131"/>
      <c r="B36" s="140"/>
      <c r="C36" s="140"/>
      <c r="D36" s="140"/>
      <c r="E36" s="140"/>
      <c r="F36" s="140"/>
      <c r="G36" s="140"/>
      <c r="H36" s="131"/>
      <c r="I36" s="131"/>
      <c r="J36" s="178"/>
      <c r="K36" s="131"/>
      <c r="L36" s="131"/>
      <c r="M36" s="132"/>
      <c r="N36" s="133"/>
      <c r="O36" s="174"/>
      <c r="P36" s="161"/>
      <c r="Q36" s="133"/>
      <c r="R36" s="133"/>
      <c r="S36" s="134"/>
      <c r="T36" s="161"/>
      <c r="U36" s="135"/>
      <c r="V36" s="136"/>
      <c r="W36" s="137"/>
      <c r="X36" s="137"/>
    </row>
    <row r="37" spans="1:24" s="138" customForma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78"/>
      <c r="K37" s="131"/>
      <c r="L37" s="131"/>
      <c r="M37" s="132"/>
      <c r="N37" s="133"/>
      <c r="O37" s="174"/>
      <c r="P37" s="161"/>
      <c r="Q37" s="133"/>
      <c r="R37" s="133"/>
      <c r="S37" s="134"/>
      <c r="T37" s="161"/>
      <c r="U37" s="135"/>
      <c r="V37" s="136"/>
      <c r="W37" s="137"/>
      <c r="X37" s="137"/>
    </row>
    <row r="38" spans="1:24" s="138" customFormat="1" x14ac:dyDescent="0.2">
      <c r="A38" s="131"/>
      <c r="B38" s="139"/>
      <c r="C38" s="139"/>
      <c r="D38" s="139"/>
      <c r="E38" s="139"/>
      <c r="F38" s="139"/>
      <c r="G38" s="139"/>
      <c r="H38" s="131"/>
      <c r="I38" s="131"/>
      <c r="J38" s="178"/>
      <c r="K38" s="131"/>
      <c r="L38" s="131"/>
      <c r="M38" s="132"/>
      <c r="N38" s="133"/>
      <c r="O38" s="174"/>
      <c r="P38" s="161"/>
      <c r="Q38" s="133"/>
      <c r="R38" s="133"/>
      <c r="S38" s="134"/>
      <c r="T38" s="161"/>
      <c r="U38" s="135"/>
      <c r="V38" s="136"/>
      <c r="W38" s="137"/>
      <c r="X38" s="137"/>
    </row>
    <row r="39" spans="1:24" s="138" customFormat="1" x14ac:dyDescent="0.2">
      <c r="A39" s="131"/>
      <c r="B39" s="139"/>
      <c r="C39" s="139"/>
      <c r="D39" s="139"/>
      <c r="E39" s="139"/>
      <c r="F39" s="139"/>
      <c r="G39" s="139"/>
      <c r="H39" s="131"/>
      <c r="I39" s="131"/>
      <c r="J39" s="178"/>
      <c r="K39" s="131"/>
      <c r="L39" s="131"/>
      <c r="M39" s="132"/>
      <c r="N39" s="133"/>
      <c r="O39" s="174"/>
      <c r="P39" s="161"/>
      <c r="Q39" s="133"/>
      <c r="R39" s="133"/>
      <c r="S39" s="134"/>
      <c r="T39" s="161"/>
      <c r="U39" s="135"/>
      <c r="V39" s="136"/>
      <c r="W39" s="137"/>
      <c r="X39" s="137"/>
    </row>
    <row r="40" spans="1:24" s="138" customFormat="1" x14ac:dyDescent="0.2">
      <c r="A40" s="131"/>
      <c r="B40" s="139"/>
      <c r="C40" s="139"/>
      <c r="D40" s="139"/>
      <c r="E40" s="139"/>
      <c r="F40" s="139"/>
      <c r="G40" s="139"/>
      <c r="H40" s="131"/>
      <c r="I40" s="131"/>
      <c r="J40" s="178"/>
      <c r="K40" s="131"/>
      <c r="L40" s="131"/>
      <c r="M40" s="132"/>
      <c r="N40" s="133"/>
      <c r="O40" s="174"/>
      <c r="P40" s="161"/>
      <c r="Q40" s="133"/>
      <c r="R40" s="133"/>
      <c r="S40" s="134"/>
      <c r="T40" s="161"/>
      <c r="U40" s="135"/>
      <c r="V40" s="136"/>
      <c r="W40" s="137"/>
      <c r="X40" s="137"/>
    </row>
    <row r="41" spans="1:24" s="138" customFormat="1" x14ac:dyDescent="0.2">
      <c r="A41" s="131"/>
      <c r="B41" s="139"/>
      <c r="C41" s="139"/>
      <c r="D41" s="139"/>
      <c r="E41" s="139"/>
      <c r="F41" s="139"/>
      <c r="G41" s="139"/>
      <c r="H41" s="131"/>
      <c r="I41" s="131"/>
      <c r="J41" s="178"/>
      <c r="K41" s="131"/>
      <c r="L41" s="131"/>
      <c r="M41" s="132"/>
      <c r="N41" s="133"/>
      <c r="O41" s="174"/>
      <c r="P41" s="161"/>
      <c r="Q41" s="133"/>
      <c r="R41" s="133"/>
      <c r="S41" s="134"/>
      <c r="T41" s="161"/>
      <c r="U41" s="135"/>
      <c r="V41" s="136"/>
      <c r="W41" s="137"/>
      <c r="X41" s="137"/>
    </row>
    <row r="42" spans="1:24" s="142" customFormat="1" x14ac:dyDescent="0.2">
      <c r="A42" s="131"/>
      <c r="B42" s="141"/>
      <c r="C42" s="141"/>
      <c r="D42" s="141"/>
      <c r="E42" s="141"/>
      <c r="F42" s="141"/>
      <c r="G42" s="141"/>
      <c r="H42" s="131"/>
      <c r="I42" s="131"/>
      <c r="J42" s="178"/>
      <c r="K42" s="131"/>
      <c r="L42" s="131"/>
      <c r="M42" s="132"/>
      <c r="N42" s="133"/>
      <c r="O42" s="174"/>
      <c r="P42" s="161"/>
      <c r="Q42" s="133"/>
      <c r="R42" s="133"/>
      <c r="S42" s="134"/>
      <c r="T42" s="161"/>
      <c r="U42" s="135"/>
      <c r="V42" s="136"/>
      <c r="W42" s="137"/>
      <c r="X42" s="137"/>
    </row>
    <row r="43" spans="1:24" s="142" customFormat="1" x14ac:dyDescent="0.2">
      <c r="A43" s="131"/>
      <c r="B43" s="141"/>
      <c r="C43" s="141"/>
      <c r="D43" s="141"/>
      <c r="E43" s="141"/>
      <c r="F43" s="141"/>
      <c r="G43" s="141"/>
      <c r="H43" s="131"/>
      <c r="I43" s="131"/>
      <c r="J43" s="178"/>
      <c r="K43" s="131"/>
      <c r="L43" s="131"/>
      <c r="M43" s="132"/>
      <c r="N43" s="133"/>
      <c r="O43" s="174"/>
      <c r="P43" s="161"/>
      <c r="Q43" s="133"/>
      <c r="R43" s="133"/>
      <c r="S43" s="134"/>
      <c r="T43" s="161"/>
      <c r="U43" s="135"/>
      <c r="V43" s="136"/>
      <c r="W43" s="137"/>
      <c r="X43" s="137"/>
    </row>
    <row r="44" spans="1:24" s="142" customFormat="1" x14ac:dyDescent="0.2">
      <c r="A44" s="131"/>
      <c r="B44" s="141"/>
      <c r="C44" s="141"/>
      <c r="D44" s="141"/>
      <c r="E44" s="141"/>
      <c r="F44" s="141"/>
      <c r="G44" s="141"/>
      <c r="H44" s="131"/>
      <c r="I44" s="131"/>
      <c r="J44" s="178"/>
      <c r="K44" s="131"/>
      <c r="L44" s="131"/>
      <c r="M44" s="132"/>
      <c r="N44" s="133"/>
      <c r="O44" s="174"/>
      <c r="P44" s="161"/>
      <c r="Q44" s="133"/>
      <c r="R44" s="133"/>
      <c r="S44" s="134"/>
      <c r="T44" s="161"/>
      <c r="U44" s="135"/>
      <c r="V44" s="136"/>
      <c r="W44" s="137"/>
      <c r="X44" s="137"/>
    </row>
    <row r="45" spans="1:24" s="142" customFormat="1" x14ac:dyDescent="0.2">
      <c r="A45" s="131"/>
      <c r="B45" s="141"/>
      <c r="C45" s="141"/>
      <c r="D45" s="141"/>
      <c r="E45" s="141"/>
      <c r="F45" s="141"/>
      <c r="G45" s="141"/>
      <c r="H45" s="131"/>
      <c r="I45" s="131"/>
      <c r="J45" s="178"/>
      <c r="K45" s="131"/>
      <c r="L45" s="131"/>
      <c r="M45" s="132"/>
      <c r="N45" s="133"/>
      <c r="O45" s="174"/>
      <c r="P45" s="161"/>
      <c r="Q45" s="133"/>
      <c r="R45" s="133"/>
      <c r="S45" s="134"/>
      <c r="T45" s="161"/>
      <c r="U45" s="135"/>
      <c r="V45" s="136"/>
      <c r="W45" s="137"/>
      <c r="X45" s="137"/>
    </row>
    <row r="46" spans="1:24" s="142" customFormat="1" x14ac:dyDescent="0.2">
      <c r="A46" s="131"/>
      <c r="B46" s="141"/>
      <c r="C46" s="141"/>
      <c r="D46" s="141"/>
      <c r="E46" s="141"/>
      <c r="F46" s="141"/>
      <c r="G46" s="141"/>
      <c r="H46" s="131"/>
      <c r="I46" s="131"/>
      <c r="J46" s="178"/>
      <c r="K46" s="131"/>
      <c r="L46" s="131"/>
      <c r="M46" s="132"/>
      <c r="N46" s="133"/>
      <c r="O46" s="174"/>
      <c r="P46" s="161"/>
      <c r="Q46" s="133"/>
      <c r="R46" s="133"/>
      <c r="S46" s="134"/>
      <c r="T46" s="161"/>
      <c r="U46" s="135"/>
      <c r="V46" s="136"/>
      <c r="W46" s="137"/>
      <c r="X46" s="137"/>
    </row>
    <row r="47" spans="1:24" s="142" customFormat="1" x14ac:dyDescent="0.2">
      <c r="A47" s="131"/>
      <c r="B47" s="143"/>
      <c r="C47" s="136"/>
      <c r="D47" s="144"/>
      <c r="E47" s="145"/>
      <c r="F47" s="136"/>
      <c r="G47" s="136"/>
      <c r="H47" s="131"/>
      <c r="I47" s="131"/>
      <c r="J47" s="178"/>
      <c r="K47" s="131"/>
      <c r="L47" s="131"/>
      <c r="M47" s="132"/>
      <c r="N47" s="133"/>
      <c r="O47" s="174"/>
      <c r="P47" s="161"/>
      <c r="Q47" s="133"/>
      <c r="R47" s="133"/>
      <c r="S47" s="134"/>
      <c r="T47" s="161"/>
      <c r="U47" s="135"/>
      <c r="V47" s="136"/>
      <c r="W47" s="146"/>
      <c r="X47" s="146"/>
    </row>
    <row r="48" spans="1:24" s="142" customFormat="1" x14ac:dyDescent="0.2">
      <c r="A48" s="131"/>
      <c r="B48" s="143"/>
      <c r="C48" s="136"/>
      <c r="D48" s="144"/>
      <c r="E48" s="145"/>
      <c r="F48" s="136"/>
      <c r="G48" s="136"/>
      <c r="H48" s="131"/>
      <c r="I48" s="131"/>
      <c r="J48" s="178"/>
      <c r="K48" s="131"/>
      <c r="L48" s="131"/>
      <c r="M48" s="132"/>
      <c r="N48" s="133"/>
      <c r="O48" s="174"/>
      <c r="P48" s="161"/>
      <c r="Q48" s="133"/>
      <c r="R48" s="133"/>
      <c r="S48" s="134"/>
      <c r="T48" s="161"/>
      <c r="U48" s="135"/>
      <c r="V48" s="136"/>
      <c r="W48" s="146"/>
      <c r="X48" s="146"/>
    </row>
    <row r="49" spans="1:24" s="142" customFormat="1" x14ac:dyDescent="0.2">
      <c r="A49" s="131"/>
      <c r="B49" s="143"/>
      <c r="C49" s="136"/>
      <c r="D49" s="144"/>
      <c r="E49" s="145"/>
      <c r="F49" s="136"/>
      <c r="G49" s="136"/>
      <c r="H49" s="131"/>
      <c r="I49" s="131"/>
      <c r="J49" s="178"/>
      <c r="K49" s="131"/>
      <c r="L49" s="131"/>
      <c r="M49" s="132"/>
      <c r="N49" s="133"/>
      <c r="O49" s="174"/>
      <c r="P49" s="161"/>
      <c r="Q49" s="133"/>
      <c r="R49" s="133"/>
      <c r="S49" s="134"/>
      <c r="T49" s="161"/>
      <c r="U49" s="135"/>
      <c r="V49" s="136"/>
      <c r="W49" s="146"/>
      <c r="X49" s="146"/>
    </row>
    <row r="50" spans="1:24" s="142" customFormat="1" x14ac:dyDescent="0.2">
      <c r="A50" s="131"/>
      <c r="B50" s="143"/>
      <c r="C50" s="136"/>
      <c r="D50" s="144"/>
      <c r="E50" s="145"/>
      <c r="F50" s="136"/>
      <c r="G50" s="136"/>
      <c r="H50" s="131"/>
      <c r="I50" s="131"/>
      <c r="J50" s="178"/>
      <c r="K50" s="131"/>
      <c r="L50" s="131"/>
      <c r="M50" s="132"/>
      <c r="N50" s="133"/>
      <c r="O50" s="174"/>
      <c r="P50" s="161"/>
      <c r="Q50" s="133"/>
      <c r="R50" s="133"/>
      <c r="S50" s="134"/>
      <c r="T50" s="161"/>
      <c r="U50" s="135"/>
      <c r="V50" s="136"/>
      <c r="W50" s="146"/>
      <c r="X50" s="146"/>
    </row>
    <row r="51" spans="1:24" s="142" customFormat="1" x14ac:dyDescent="0.2">
      <c r="A51" s="131"/>
      <c r="B51" s="143"/>
      <c r="C51" s="136"/>
      <c r="D51" s="144"/>
      <c r="E51" s="145"/>
      <c r="F51" s="136"/>
      <c r="G51" s="136"/>
      <c r="H51" s="131"/>
      <c r="I51" s="131"/>
      <c r="J51" s="178"/>
      <c r="K51" s="131"/>
      <c r="L51" s="131"/>
      <c r="M51" s="132"/>
      <c r="N51" s="133"/>
      <c r="O51" s="174"/>
      <c r="P51" s="161"/>
      <c r="Q51" s="133"/>
      <c r="R51" s="133"/>
      <c r="S51" s="134"/>
      <c r="T51" s="161"/>
      <c r="U51" s="135"/>
      <c r="V51" s="136"/>
      <c r="W51" s="146"/>
      <c r="X51" s="146"/>
    </row>
    <row r="52" spans="1:24" s="142" customFormat="1" x14ac:dyDescent="0.2">
      <c r="A52" s="131"/>
      <c r="B52" s="143"/>
      <c r="C52" s="136"/>
      <c r="D52" s="144"/>
      <c r="E52" s="145"/>
      <c r="F52" s="136"/>
      <c r="G52" s="136"/>
      <c r="H52" s="131"/>
      <c r="I52" s="131"/>
      <c r="J52" s="178"/>
      <c r="K52" s="131"/>
      <c r="L52" s="131"/>
      <c r="M52" s="132"/>
      <c r="N52" s="133"/>
      <c r="O52" s="174"/>
      <c r="P52" s="161"/>
      <c r="Q52" s="133"/>
      <c r="R52" s="133"/>
      <c r="S52" s="134"/>
      <c r="T52" s="161"/>
      <c r="U52" s="135"/>
      <c r="V52" s="136"/>
      <c r="W52" s="146"/>
      <c r="X52" s="146"/>
    </row>
    <row r="53" spans="1:24" s="142" customFormat="1" x14ac:dyDescent="0.2">
      <c r="A53" s="131"/>
      <c r="B53" s="143"/>
      <c r="C53" s="136"/>
      <c r="D53" s="144"/>
      <c r="E53" s="145"/>
      <c r="F53" s="136"/>
      <c r="G53" s="136"/>
      <c r="H53" s="131"/>
      <c r="I53" s="131"/>
      <c r="J53" s="178"/>
      <c r="K53" s="131"/>
      <c r="L53" s="131"/>
      <c r="M53" s="132"/>
      <c r="N53" s="133"/>
      <c r="O53" s="174"/>
      <c r="P53" s="161"/>
      <c r="Q53" s="133"/>
      <c r="R53" s="133"/>
      <c r="S53" s="134"/>
      <c r="T53" s="161"/>
      <c r="U53" s="135"/>
      <c r="V53" s="136"/>
      <c r="W53" s="146"/>
      <c r="X53" s="146"/>
    </row>
    <row r="54" spans="1:24" s="142" customFormat="1" x14ac:dyDescent="0.2">
      <c r="A54" s="131"/>
      <c r="B54" s="143"/>
      <c r="C54" s="136"/>
      <c r="D54" s="144"/>
      <c r="E54" s="145"/>
      <c r="F54" s="136"/>
      <c r="G54" s="136"/>
      <c r="H54" s="131"/>
      <c r="I54" s="131"/>
      <c r="J54" s="178"/>
      <c r="K54" s="131"/>
      <c r="L54" s="131"/>
      <c r="M54" s="132"/>
      <c r="N54" s="133"/>
      <c r="O54" s="174"/>
      <c r="P54" s="161"/>
      <c r="Q54" s="133"/>
      <c r="R54" s="133"/>
      <c r="S54" s="134"/>
      <c r="T54" s="161"/>
      <c r="U54" s="135"/>
      <c r="V54" s="136"/>
      <c r="W54" s="146"/>
      <c r="X54" s="146"/>
    </row>
    <row r="55" spans="1:24" s="142" customFormat="1" x14ac:dyDescent="0.2">
      <c r="A55" s="131"/>
      <c r="B55" s="143"/>
      <c r="C55" s="136"/>
      <c r="D55" s="144"/>
      <c r="E55" s="145"/>
      <c r="F55" s="136"/>
      <c r="G55" s="136"/>
      <c r="H55" s="131"/>
      <c r="I55" s="131"/>
      <c r="J55" s="178"/>
      <c r="K55" s="131"/>
      <c r="L55" s="131"/>
      <c r="M55" s="132"/>
      <c r="N55" s="133"/>
      <c r="O55" s="174"/>
      <c r="P55" s="161"/>
      <c r="Q55" s="133"/>
      <c r="R55" s="133"/>
      <c r="S55" s="134"/>
      <c r="T55" s="161"/>
      <c r="U55" s="135"/>
      <c r="V55" s="136"/>
      <c r="W55" s="146"/>
      <c r="X55" s="146"/>
    </row>
    <row r="56" spans="1:24" s="142" customFormat="1" x14ac:dyDescent="0.2">
      <c r="A56" s="131"/>
      <c r="B56" s="143"/>
      <c r="C56" s="136"/>
      <c r="D56" s="144"/>
      <c r="E56" s="145"/>
      <c r="F56" s="136"/>
      <c r="G56" s="136"/>
      <c r="H56" s="131"/>
      <c r="I56" s="131"/>
      <c r="J56" s="178"/>
      <c r="K56" s="131"/>
      <c r="L56" s="131"/>
      <c r="M56" s="132"/>
      <c r="N56" s="133"/>
      <c r="O56" s="174"/>
      <c r="P56" s="161"/>
      <c r="Q56" s="133"/>
      <c r="R56" s="133"/>
      <c r="S56" s="134"/>
      <c r="T56" s="161"/>
      <c r="U56" s="135"/>
      <c r="V56" s="136"/>
      <c r="W56" s="146"/>
      <c r="X56" s="146"/>
    </row>
    <row r="57" spans="1:24" s="142" customFormat="1" x14ac:dyDescent="0.2">
      <c r="A57" s="131"/>
      <c r="B57" s="143"/>
      <c r="C57" s="136"/>
      <c r="D57" s="144"/>
      <c r="E57" s="145"/>
      <c r="F57" s="136"/>
      <c r="G57" s="136"/>
      <c r="H57" s="131"/>
      <c r="I57" s="131"/>
      <c r="J57" s="178"/>
      <c r="K57" s="131"/>
      <c r="L57" s="131"/>
      <c r="M57" s="132"/>
      <c r="N57" s="133"/>
      <c r="O57" s="174"/>
      <c r="P57" s="161"/>
      <c r="Q57" s="133"/>
      <c r="R57" s="133"/>
      <c r="S57" s="134"/>
      <c r="T57" s="161"/>
      <c r="U57" s="135"/>
      <c r="V57" s="136"/>
      <c r="W57" s="146"/>
      <c r="X57" s="146"/>
    </row>
    <row r="58" spans="1:24" s="142" customFormat="1" x14ac:dyDescent="0.2">
      <c r="A58" s="131"/>
      <c r="B58" s="143"/>
      <c r="C58" s="136"/>
      <c r="D58" s="144"/>
      <c r="E58" s="145"/>
      <c r="F58" s="136"/>
      <c r="G58" s="136"/>
      <c r="H58" s="131"/>
      <c r="I58" s="131"/>
      <c r="J58" s="178"/>
      <c r="K58" s="131"/>
      <c r="L58" s="131"/>
      <c r="M58" s="132"/>
      <c r="N58" s="133"/>
      <c r="O58" s="174"/>
      <c r="P58" s="161"/>
      <c r="Q58" s="133"/>
      <c r="R58" s="133"/>
      <c r="S58" s="134"/>
      <c r="T58" s="161"/>
      <c r="U58" s="135"/>
      <c r="V58" s="136"/>
      <c r="W58" s="146"/>
      <c r="X58" s="146"/>
    </row>
    <row r="59" spans="1:24" s="142" customFormat="1" x14ac:dyDescent="0.2">
      <c r="A59" s="131"/>
      <c r="B59" s="143"/>
      <c r="C59" s="136"/>
      <c r="D59" s="144"/>
      <c r="E59" s="145"/>
      <c r="F59" s="136"/>
      <c r="G59" s="136"/>
      <c r="H59" s="131"/>
      <c r="I59" s="131"/>
      <c r="J59" s="178"/>
      <c r="K59" s="131"/>
      <c r="L59" s="131"/>
      <c r="M59" s="132"/>
      <c r="N59" s="133"/>
      <c r="O59" s="174"/>
      <c r="P59" s="161"/>
      <c r="Q59" s="133"/>
      <c r="R59" s="133"/>
      <c r="S59" s="134"/>
      <c r="T59" s="161"/>
      <c r="U59" s="135"/>
      <c r="V59" s="136"/>
      <c r="W59" s="146"/>
      <c r="X59" s="146"/>
    </row>
    <row r="60" spans="1:24" s="142" customFormat="1" x14ac:dyDescent="0.2">
      <c r="A60" s="131"/>
      <c r="B60" s="143"/>
      <c r="C60" s="136"/>
      <c r="D60" s="144"/>
      <c r="E60" s="145"/>
      <c r="F60" s="136"/>
      <c r="G60" s="136"/>
      <c r="H60" s="131"/>
      <c r="I60" s="131"/>
      <c r="J60" s="178"/>
      <c r="K60" s="131"/>
      <c r="L60" s="131"/>
      <c r="M60" s="132"/>
      <c r="N60" s="133"/>
      <c r="O60" s="174"/>
      <c r="P60" s="161"/>
      <c r="Q60" s="133"/>
      <c r="R60" s="133"/>
      <c r="S60" s="134"/>
      <c r="T60" s="161"/>
      <c r="U60" s="135"/>
      <c r="V60" s="136"/>
      <c r="W60" s="146"/>
      <c r="X60" s="146"/>
    </row>
    <row r="61" spans="1:24" s="142" customFormat="1" x14ac:dyDescent="0.2">
      <c r="A61" s="131"/>
      <c r="B61" s="143"/>
      <c r="C61" s="136"/>
      <c r="D61" s="144"/>
      <c r="E61" s="145"/>
      <c r="F61" s="136"/>
      <c r="G61" s="136"/>
      <c r="H61" s="131"/>
      <c r="I61" s="131"/>
      <c r="J61" s="178"/>
      <c r="K61" s="131"/>
      <c r="L61" s="131"/>
      <c r="M61" s="132"/>
      <c r="N61" s="133"/>
      <c r="O61" s="174"/>
      <c r="P61" s="161"/>
      <c r="Q61" s="133"/>
      <c r="R61" s="133"/>
      <c r="S61" s="134"/>
      <c r="T61" s="161"/>
      <c r="U61" s="135"/>
      <c r="V61" s="136"/>
      <c r="W61" s="146"/>
      <c r="X61" s="146"/>
    </row>
    <row r="62" spans="1:24" s="142" customFormat="1" x14ac:dyDescent="0.2">
      <c r="A62" s="131"/>
      <c r="B62" s="143"/>
      <c r="C62" s="147"/>
      <c r="D62" s="144"/>
      <c r="E62" s="145"/>
      <c r="F62" s="136"/>
      <c r="G62" s="136"/>
      <c r="H62" s="131"/>
      <c r="I62" s="131"/>
      <c r="J62" s="178"/>
      <c r="K62" s="131"/>
      <c r="L62" s="131"/>
      <c r="M62" s="132"/>
      <c r="N62" s="133"/>
      <c r="O62" s="174"/>
      <c r="P62" s="161"/>
      <c r="Q62" s="133"/>
      <c r="R62" s="133"/>
      <c r="S62" s="134"/>
      <c r="T62" s="161"/>
      <c r="U62" s="135"/>
      <c r="V62" s="136"/>
      <c r="W62" s="146"/>
      <c r="X62" s="146"/>
    </row>
    <row r="63" spans="1:24" s="142" customFormat="1" x14ac:dyDescent="0.2">
      <c r="A63" s="131"/>
      <c r="B63" s="143"/>
      <c r="C63" s="136"/>
      <c r="D63" s="144"/>
      <c r="E63" s="145"/>
      <c r="F63" s="136"/>
      <c r="G63" s="136"/>
      <c r="H63" s="131"/>
      <c r="I63" s="131"/>
      <c r="J63" s="178"/>
      <c r="K63" s="131"/>
      <c r="L63" s="131"/>
      <c r="M63" s="132"/>
      <c r="N63" s="133"/>
      <c r="O63" s="174"/>
      <c r="P63" s="161"/>
      <c r="Q63" s="133"/>
      <c r="R63" s="133"/>
      <c r="S63" s="134"/>
      <c r="T63" s="161"/>
      <c r="U63" s="135"/>
      <c r="V63" s="136"/>
      <c r="W63" s="146"/>
      <c r="X63" s="146"/>
    </row>
    <row r="64" spans="1:24" s="142" customFormat="1" x14ac:dyDescent="0.2">
      <c r="A64" s="131"/>
      <c r="B64" s="143"/>
      <c r="C64" s="136"/>
      <c r="D64" s="144"/>
      <c r="E64" s="145"/>
      <c r="F64" s="136"/>
      <c r="G64" s="136"/>
      <c r="H64" s="131"/>
      <c r="I64" s="131"/>
      <c r="J64" s="178"/>
      <c r="K64" s="131"/>
      <c r="L64" s="131"/>
      <c r="M64" s="132"/>
      <c r="N64" s="133"/>
      <c r="O64" s="174"/>
      <c r="P64" s="161"/>
      <c r="Q64" s="133"/>
      <c r="R64" s="133"/>
      <c r="S64" s="134"/>
      <c r="T64" s="161"/>
      <c r="U64" s="135"/>
      <c r="V64" s="136"/>
      <c r="W64" s="146"/>
      <c r="X64" s="146"/>
    </row>
    <row r="65" spans="1:24" s="142" customFormat="1" x14ac:dyDescent="0.2">
      <c r="A65" s="131"/>
      <c r="B65" s="148"/>
      <c r="C65" s="149"/>
      <c r="D65" s="144"/>
      <c r="E65" s="150"/>
      <c r="F65" s="149"/>
      <c r="H65" s="131"/>
      <c r="I65" s="131"/>
      <c r="J65" s="178"/>
      <c r="K65" s="131"/>
      <c r="L65" s="131"/>
      <c r="M65" s="132"/>
      <c r="N65" s="133"/>
      <c r="O65" s="174"/>
      <c r="P65" s="161"/>
      <c r="Q65" s="133"/>
      <c r="R65" s="133"/>
      <c r="S65" s="134"/>
      <c r="T65" s="161"/>
      <c r="U65" s="135"/>
      <c r="V65" s="136"/>
      <c r="W65" s="146"/>
      <c r="X65" s="146"/>
    </row>
    <row r="66" spans="1:24" s="142" customFormat="1" x14ac:dyDescent="0.2">
      <c r="A66" s="131"/>
      <c r="B66" s="151"/>
      <c r="C66" s="149"/>
      <c r="D66" s="144"/>
      <c r="E66" s="144"/>
      <c r="F66" s="149"/>
      <c r="H66" s="131"/>
      <c r="I66" s="131"/>
      <c r="J66" s="178"/>
      <c r="K66" s="131"/>
      <c r="L66" s="131"/>
      <c r="M66" s="132"/>
      <c r="N66" s="133"/>
      <c r="O66" s="174"/>
      <c r="P66" s="161"/>
      <c r="Q66" s="133"/>
      <c r="R66" s="133"/>
      <c r="S66" s="134"/>
      <c r="T66" s="161"/>
      <c r="U66" s="135"/>
      <c r="V66" s="136"/>
      <c r="W66" s="146"/>
      <c r="X66" s="146"/>
    </row>
    <row r="67" spans="1:24" s="142" customFormat="1" x14ac:dyDescent="0.2">
      <c r="A67" s="131"/>
      <c r="B67" s="152"/>
      <c r="C67" s="149"/>
      <c r="D67" s="144"/>
      <c r="E67" s="150"/>
      <c r="F67" s="153"/>
      <c r="H67" s="131"/>
      <c r="I67" s="131"/>
      <c r="J67" s="178"/>
      <c r="K67" s="131"/>
      <c r="L67" s="131"/>
      <c r="M67" s="132"/>
      <c r="N67" s="133"/>
      <c r="O67" s="174"/>
      <c r="P67" s="161"/>
      <c r="Q67" s="133"/>
      <c r="R67" s="133"/>
      <c r="S67" s="134"/>
      <c r="T67" s="161"/>
      <c r="U67" s="135"/>
      <c r="V67" s="136"/>
      <c r="W67" s="146"/>
      <c r="X67" s="146"/>
    </row>
    <row r="68" spans="1:24" s="142" customFormat="1" x14ac:dyDescent="0.2">
      <c r="A68" s="131"/>
      <c r="B68" s="148"/>
      <c r="C68" s="149"/>
      <c r="D68" s="144"/>
      <c r="E68" s="150"/>
      <c r="F68" s="153"/>
      <c r="H68" s="131"/>
      <c r="I68" s="131"/>
      <c r="J68" s="178"/>
      <c r="K68" s="131"/>
      <c r="L68" s="131"/>
      <c r="M68" s="132"/>
      <c r="N68" s="133"/>
      <c r="O68" s="174"/>
      <c r="P68" s="161"/>
      <c r="Q68" s="133"/>
      <c r="R68" s="133"/>
      <c r="S68" s="134"/>
      <c r="T68" s="161"/>
      <c r="U68" s="135"/>
      <c r="V68" s="136"/>
      <c r="W68" s="146"/>
      <c r="X68" s="146"/>
    </row>
    <row r="69" spans="1:24" s="142" customFormat="1" x14ac:dyDescent="0.2">
      <c r="A69" s="131"/>
      <c r="B69" s="152"/>
      <c r="C69" s="154"/>
      <c r="D69" s="136"/>
      <c r="E69" s="145"/>
      <c r="F69" s="136"/>
      <c r="G69" s="136"/>
      <c r="H69" s="131"/>
      <c r="I69" s="131"/>
      <c r="J69" s="178"/>
      <c r="K69" s="131"/>
      <c r="L69" s="131"/>
      <c r="M69" s="132"/>
      <c r="N69" s="133"/>
      <c r="O69" s="174"/>
      <c r="P69" s="161"/>
      <c r="Q69" s="133"/>
      <c r="R69" s="133"/>
      <c r="S69" s="134"/>
      <c r="T69" s="161"/>
      <c r="U69" s="135"/>
      <c r="V69" s="136"/>
      <c r="W69" s="146"/>
      <c r="X69" s="146"/>
    </row>
    <row r="70" spans="1:24" s="142" customFormat="1" x14ac:dyDescent="0.2">
      <c r="A70" s="131"/>
      <c r="B70" s="152"/>
      <c r="C70" s="136"/>
      <c r="D70" s="136"/>
      <c r="E70" s="145"/>
      <c r="F70" s="136"/>
      <c r="G70" s="136"/>
      <c r="H70" s="131"/>
      <c r="I70" s="131"/>
      <c r="J70" s="178"/>
      <c r="K70" s="131"/>
      <c r="L70" s="131"/>
      <c r="M70" s="132"/>
      <c r="N70" s="133"/>
      <c r="O70" s="174"/>
      <c r="P70" s="161"/>
      <c r="Q70" s="133"/>
      <c r="R70" s="133"/>
      <c r="S70" s="134"/>
      <c r="T70" s="161"/>
      <c r="U70" s="135"/>
      <c r="V70" s="136"/>
      <c r="W70" s="146"/>
      <c r="X70" s="146"/>
    </row>
    <row r="71" spans="1:24" s="142" customFormat="1" x14ac:dyDescent="0.2">
      <c r="A71" s="131"/>
      <c r="B71" s="155"/>
      <c r="C71" s="149"/>
      <c r="D71" s="144"/>
      <c r="E71" s="156"/>
      <c r="F71" s="157"/>
      <c r="H71" s="131"/>
      <c r="I71" s="131"/>
      <c r="J71" s="178"/>
      <c r="K71" s="131"/>
      <c r="L71" s="131"/>
      <c r="M71" s="132"/>
      <c r="N71" s="133"/>
      <c r="O71" s="174"/>
      <c r="P71" s="161"/>
      <c r="Q71" s="133"/>
      <c r="R71" s="133"/>
      <c r="S71" s="134"/>
      <c r="T71" s="161"/>
      <c r="U71" s="135"/>
      <c r="V71" s="136"/>
      <c r="W71" s="146"/>
      <c r="X71" s="146"/>
    </row>
    <row r="72" spans="1:24" s="142" customFormat="1" x14ac:dyDescent="0.2">
      <c r="A72" s="131"/>
      <c r="B72" s="155"/>
      <c r="C72" s="149"/>
      <c r="D72" s="144"/>
      <c r="E72" s="156"/>
      <c r="F72" s="157"/>
      <c r="H72" s="131"/>
      <c r="I72" s="131"/>
      <c r="J72" s="178"/>
      <c r="K72" s="131"/>
      <c r="L72" s="131"/>
      <c r="M72" s="132"/>
      <c r="N72" s="133"/>
      <c r="O72" s="174"/>
      <c r="P72" s="161"/>
      <c r="Q72" s="133"/>
      <c r="R72" s="133"/>
      <c r="S72" s="134"/>
      <c r="T72" s="161"/>
      <c r="U72" s="135"/>
      <c r="V72" s="136"/>
      <c r="W72" s="146"/>
      <c r="X72" s="146"/>
    </row>
    <row r="73" spans="1:24" s="142" customFormat="1" x14ac:dyDescent="0.2">
      <c r="A73" s="131"/>
      <c r="B73" s="155"/>
      <c r="C73" s="149"/>
      <c r="D73" s="144"/>
      <c r="E73" s="156"/>
      <c r="F73" s="157"/>
      <c r="H73" s="131"/>
      <c r="I73" s="131"/>
      <c r="J73" s="178"/>
      <c r="K73" s="131"/>
      <c r="L73" s="131"/>
      <c r="M73" s="132"/>
      <c r="N73" s="133"/>
      <c r="O73" s="174"/>
      <c r="P73" s="161"/>
      <c r="Q73" s="133"/>
      <c r="R73" s="133"/>
      <c r="S73" s="134"/>
      <c r="T73" s="161"/>
      <c r="U73" s="135"/>
      <c r="V73" s="136"/>
      <c r="W73" s="146"/>
      <c r="X73" s="146"/>
    </row>
    <row r="74" spans="1:24" s="142" customFormat="1" x14ac:dyDescent="0.2">
      <c r="A74" s="131"/>
      <c r="B74" s="155"/>
      <c r="C74" s="149"/>
      <c r="D74" s="144"/>
      <c r="E74" s="156"/>
      <c r="F74" s="157"/>
      <c r="H74" s="131"/>
      <c r="I74" s="131"/>
      <c r="J74" s="178"/>
      <c r="K74" s="131"/>
      <c r="L74" s="131"/>
      <c r="M74" s="132"/>
      <c r="N74" s="133"/>
      <c r="O74" s="174"/>
      <c r="P74" s="161"/>
      <c r="Q74" s="133"/>
      <c r="R74" s="133"/>
      <c r="S74" s="134"/>
      <c r="T74" s="161"/>
      <c r="U74" s="135"/>
      <c r="V74" s="136"/>
      <c r="W74" s="146"/>
      <c r="X74" s="146"/>
    </row>
    <row r="75" spans="1:24" s="142" customFormat="1" x14ac:dyDescent="0.2">
      <c r="A75" s="131"/>
      <c r="B75" s="155"/>
      <c r="C75" s="158"/>
      <c r="D75" s="144"/>
      <c r="E75" s="156"/>
      <c r="F75" s="157"/>
      <c r="H75" s="131"/>
      <c r="I75" s="131"/>
      <c r="J75" s="178"/>
      <c r="K75" s="131"/>
      <c r="L75" s="131"/>
      <c r="M75" s="132"/>
      <c r="N75" s="133"/>
      <c r="O75" s="174"/>
      <c r="P75" s="161"/>
      <c r="Q75" s="133"/>
      <c r="R75" s="133"/>
      <c r="S75" s="134"/>
      <c r="T75" s="161"/>
      <c r="U75" s="135"/>
      <c r="V75" s="136"/>
      <c r="W75" s="146"/>
      <c r="X75" s="146"/>
    </row>
    <row r="76" spans="1:24" s="142" customFormat="1" x14ac:dyDescent="0.2">
      <c r="A76" s="131"/>
      <c r="B76" s="155"/>
      <c r="C76" s="149"/>
      <c r="D76" s="144"/>
      <c r="E76" s="156"/>
      <c r="F76" s="157"/>
      <c r="H76" s="131"/>
      <c r="I76" s="131"/>
      <c r="J76" s="178"/>
      <c r="K76" s="131"/>
      <c r="L76" s="131"/>
      <c r="M76" s="132"/>
      <c r="N76" s="133"/>
      <c r="O76" s="174"/>
      <c r="P76" s="161"/>
      <c r="Q76" s="133"/>
      <c r="R76" s="133"/>
      <c r="S76" s="134"/>
      <c r="T76" s="161"/>
      <c r="U76" s="135"/>
      <c r="V76" s="136"/>
      <c r="W76" s="146"/>
      <c r="X76" s="146"/>
    </row>
    <row r="77" spans="1:24" s="142" customFormat="1" x14ac:dyDescent="0.2">
      <c r="A77" s="131"/>
      <c r="B77" s="155"/>
      <c r="C77" s="149"/>
      <c r="D77" s="144"/>
      <c r="E77" s="156"/>
      <c r="F77" s="157"/>
      <c r="H77" s="131"/>
      <c r="I77" s="131"/>
      <c r="J77" s="178"/>
      <c r="K77" s="131"/>
      <c r="L77" s="131"/>
      <c r="M77" s="132"/>
      <c r="N77" s="133"/>
      <c r="O77" s="174"/>
      <c r="P77" s="161"/>
      <c r="Q77" s="133"/>
      <c r="R77" s="133"/>
      <c r="S77" s="134"/>
      <c r="T77" s="161"/>
      <c r="U77" s="135"/>
      <c r="V77" s="136"/>
      <c r="W77" s="146"/>
      <c r="X77" s="146"/>
    </row>
    <row r="78" spans="1:24" s="142" customFormat="1" x14ac:dyDescent="0.2">
      <c r="A78" s="131"/>
      <c r="B78" s="155"/>
      <c r="C78" s="149"/>
      <c r="D78" s="144"/>
      <c r="E78" s="156"/>
      <c r="F78" s="157"/>
      <c r="H78" s="131"/>
      <c r="I78" s="131"/>
      <c r="J78" s="178"/>
      <c r="K78" s="131"/>
      <c r="L78" s="131"/>
      <c r="M78" s="132"/>
      <c r="N78" s="133"/>
      <c r="O78" s="174"/>
      <c r="P78" s="161"/>
      <c r="Q78" s="133"/>
      <c r="R78" s="133"/>
      <c r="S78" s="134"/>
      <c r="T78" s="161"/>
      <c r="U78" s="135"/>
      <c r="V78" s="136"/>
      <c r="W78" s="146"/>
      <c r="X78" s="146"/>
    </row>
    <row r="79" spans="1:24" s="142" customFormat="1" x14ac:dyDescent="0.2">
      <c r="A79" s="131"/>
      <c r="B79" s="155"/>
      <c r="C79" s="144"/>
      <c r="D79" s="144"/>
      <c r="E79" s="156"/>
      <c r="F79" s="157"/>
      <c r="H79" s="131"/>
      <c r="I79" s="131"/>
      <c r="J79" s="178"/>
      <c r="K79" s="131"/>
      <c r="L79" s="131"/>
      <c r="M79" s="132"/>
      <c r="N79" s="133"/>
      <c r="O79" s="174"/>
      <c r="P79" s="161"/>
      <c r="Q79" s="133"/>
      <c r="R79" s="133"/>
      <c r="S79" s="134"/>
      <c r="T79" s="161"/>
      <c r="U79" s="135"/>
      <c r="V79" s="136"/>
      <c r="W79" s="146"/>
      <c r="X79" s="146"/>
    </row>
    <row r="80" spans="1:24" s="142" customFormat="1" x14ac:dyDescent="0.2">
      <c r="A80" s="131"/>
      <c r="B80" s="155"/>
      <c r="C80" s="149"/>
      <c r="D80" s="144"/>
      <c r="E80" s="156"/>
      <c r="F80" s="157"/>
      <c r="H80" s="131"/>
      <c r="I80" s="131"/>
      <c r="J80" s="178"/>
      <c r="K80" s="131"/>
      <c r="L80" s="131"/>
      <c r="M80" s="132"/>
      <c r="N80" s="133"/>
      <c r="O80" s="174"/>
      <c r="P80" s="161"/>
      <c r="Q80" s="133"/>
      <c r="R80" s="133"/>
      <c r="S80" s="134"/>
      <c r="T80" s="161"/>
      <c r="U80" s="135"/>
      <c r="V80" s="136"/>
      <c r="W80" s="146"/>
      <c r="X80" s="146"/>
    </row>
    <row r="81" spans="1:24" s="142" customFormat="1" x14ac:dyDescent="0.2">
      <c r="A81" s="131"/>
      <c r="B81" s="155"/>
      <c r="C81" s="149"/>
      <c r="D81" s="144"/>
      <c r="E81" s="156"/>
      <c r="F81" s="157"/>
      <c r="H81" s="131"/>
      <c r="I81" s="131"/>
      <c r="J81" s="178"/>
      <c r="K81" s="131"/>
      <c r="L81" s="131"/>
      <c r="M81" s="132"/>
      <c r="N81" s="133"/>
      <c r="O81" s="174"/>
      <c r="P81" s="161"/>
      <c r="Q81" s="133"/>
      <c r="R81" s="133"/>
      <c r="S81" s="134"/>
      <c r="T81" s="161"/>
      <c r="U81" s="135"/>
      <c r="V81" s="136"/>
      <c r="W81" s="146"/>
      <c r="X81" s="146"/>
    </row>
    <row r="82" spans="1:24" s="142" customFormat="1" x14ac:dyDescent="0.2">
      <c r="A82" s="131"/>
      <c r="B82" s="155"/>
      <c r="C82" s="149"/>
      <c r="D82" s="144"/>
      <c r="E82" s="156"/>
      <c r="F82" s="157"/>
      <c r="H82" s="131"/>
      <c r="I82" s="131"/>
      <c r="J82" s="178"/>
      <c r="K82" s="131"/>
      <c r="L82" s="131"/>
      <c r="M82" s="132"/>
      <c r="N82" s="133"/>
      <c r="O82" s="174"/>
      <c r="P82" s="161"/>
      <c r="Q82" s="133"/>
      <c r="R82" s="133"/>
      <c r="S82" s="134"/>
      <c r="T82" s="161"/>
      <c r="U82" s="135"/>
      <c r="V82" s="136"/>
      <c r="W82" s="146"/>
      <c r="X82" s="146"/>
    </row>
    <row r="83" spans="1:24" s="142" customFormat="1" x14ac:dyDescent="0.2">
      <c r="A83" s="131"/>
      <c r="B83" s="155"/>
      <c r="C83" s="149"/>
      <c r="D83" s="144"/>
      <c r="E83" s="156"/>
      <c r="F83" s="157"/>
      <c r="H83" s="131"/>
      <c r="I83" s="131"/>
      <c r="J83" s="178"/>
      <c r="K83" s="131"/>
      <c r="L83" s="131"/>
      <c r="M83" s="132"/>
      <c r="N83" s="133"/>
      <c r="O83" s="174"/>
      <c r="P83" s="161"/>
      <c r="Q83" s="133"/>
      <c r="R83" s="133"/>
      <c r="S83" s="134"/>
      <c r="T83" s="161"/>
      <c r="U83" s="135"/>
      <c r="V83" s="136"/>
      <c r="W83" s="146"/>
      <c r="X83" s="146"/>
    </row>
    <row r="84" spans="1:24" s="142" customFormat="1" x14ac:dyDescent="0.2">
      <c r="A84" s="131"/>
      <c r="B84" s="155"/>
      <c r="C84" s="149"/>
      <c r="D84" s="144"/>
      <c r="E84" s="156"/>
      <c r="F84" s="157"/>
      <c r="H84" s="131"/>
      <c r="I84" s="131"/>
      <c r="J84" s="178"/>
      <c r="K84" s="131"/>
      <c r="L84" s="131"/>
      <c r="M84" s="132"/>
      <c r="N84" s="133"/>
      <c r="O84" s="174"/>
      <c r="P84" s="161"/>
      <c r="Q84" s="133"/>
      <c r="R84" s="133"/>
      <c r="S84" s="134"/>
      <c r="T84" s="161"/>
      <c r="U84" s="135"/>
      <c r="V84" s="136"/>
      <c r="W84" s="146"/>
      <c r="X84" s="146"/>
    </row>
    <row r="85" spans="1:24" s="142" customFormat="1" x14ac:dyDescent="0.2">
      <c r="A85" s="131"/>
      <c r="B85" s="155"/>
      <c r="C85" s="149"/>
      <c r="D85" s="144"/>
      <c r="E85" s="156"/>
      <c r="F85" s="157"/>
      <c r="H85" s="131"/>
      <c r="I85" s="131"/>
      <c r="J85" s="178"/>
      <c r="K85" s="131"/>
      <c r="L85" s="131"/>
      <c r="M85" s="132"/>
      <c r="N85" s="133"/>
      <c r="O85" s="174"/>
      <c r="P85" s="161"/>
      <c r="Q85" s="133"/>
      <c r="R85" s="133"/>
      <c r="S85" s="134"/>
      <c r="T85" s="161"/>
      <c r="U85" s="135"/>
      <c r="V85" s="136"/>
      <c r="W85" s="146"/>
      <c r="X85" s="146"/>
    </row>
    <row r="86" spans="1:24" s="142" customFormat="1" x14ac:dyDescent="0.2">
      <c r="A86" s="131"/>
      <c r="B86" s="155"/>
      <c r="C86" s="144"/>
      <c r="D86" s="144"/>
      <c r="E86" s="156"/>
      <c r="F86" s="157"/>
      <c r="H86" s="131"/>
      <c r="I86" s="131"/>
      <c r="J86" s="178"/>
      <c r="K86" s="131"/>
      <c r="L86" s="131"/>
      <c r="M86" s="132"/>
      <c r="N86" s="133"/>
      <c r="O86" s="174"/>
      <c r="P86" s="161"/>
      <c r="Q86" s="133"/>
      <c r="R86" s="133"/>
      <c r="S86" s="134"/>
      <c r="T86" s="161"/>
      <c r="U86" s="135"/>
      <c r="V86" s="136"/>
      <c r="W86" s="146"/>
      <c r="X86" s="146"/>
    </row>
    <row r="87" spans="1:24" s="142" customFormat="1" x14ac:dyDescent="0.2">
      <c r="A87" s="131"/>
      <c r="B87" s="155"/>
      <c r="C87" s="144"/>
      <c r="D87" s="144"/>
      <c r="E87" s="156"/>
      <c r="F87" s="157"/>
      <c r="H87" s="131"/>
      <c r="I87" s="131"/>
      <c r="J87" s="178"/>
      <c r="K87" s="131"/>
      <c r="L87" s="131"/>
      <c r="M87" s="132"/>
      <c r="N87" s="133"/>
      <c r="O87" s="174"/>
      <c r="P87" s="161"/>
      <c r="Q87" s="133"/>
      <c r="R87" s="133"/>
      <c r="S87" s="134"/>
      <c r="T87" s="161"/>
      <c r="U87" s="135"/>
      <c r="V87" s="136"/>
      <c r="W87" s="146"/>
      <c r="X87" s="146"/>
    </row>
    <row r="88" spans="1:24" s="142" customFormat="1" x14ac:dyDescent="0.2">
      <c r="A88" s="131"/>
      <c r="B88" s="155"/>
      <c r="C88" s="149"/>
      <c r="D88" s="144"/>
      <c r="E88" s="156"/>
      <c r="F88" s="157"/>
      <c r="H88" s="131"/>
      <c r="I88" s="131"/>
      <c r="J88" s="178"/>
      <c r="K88" s="131"/>
      <c r="L88" s="131"/>
      <c r="M88" s="132"/>
      <c r="N88" s="133"/>
      <c r="O88" s="174"/>
      <c r="P88" s="161"/>
      <c r="Q88" s="133"/>
      <c r="R88" s="133"/>
      <c r="S88" s="134"/>
      <c r="T88" s="161"/>
      <c r="U88" s="135"/>
      <c r="V88" s="136"/>
      <c r="W88" s="146"/>
      <c r="X88" s="146"/>
    </row>
    <row r="89" spans="1:24" s="142" customFormat="1" ht="15.75" x14ac:dyDescent="0.25">
      <c r="A89" s="131"/>
      <c r="B89" s="155"/>
      <c r="C89" s="159"/>
      <c r="D89" s="144"/>
      <c r="E89" s="156"/>
      <c r="F89" s="157"/>
      <c r="H89" s="131"/>
      <c r="I89" s="131"/>
      <c r="J89" s="178"/>
      <c r="K89" s="131"/>
      <c r="L89" s="131"/>
      <c r="M89" s="132"/>
      <c r="N89" s="133"/>
      <c r="O89" s="174"/>
      <c r="P89" s="161"/>
      <c r="Q89" s="133"/>
      <c r="R89" s="133"/>
      <c r="S89" s="134"/>
      <c r="T89" s="161"/>
      <c r="U89" s="135"/>
      <c r="V89" s="136"/>
      <c r="W89" s="146"/>
      <c r="X89" s="146"/>
    </row>
    <row r="90" spans="1:24" s="142" customFormat="1" ht="15.75" x14ac:dyDescent="0.25">
      <c r="A90" s="131"/>
      <c r="B90" s="155"/>
      <c r="C90" s="159"/>
      <c r="D90" s="144"/>
      <c r="E90" s="156"/>
      <c r="F90" s="157"/>
      <c r="H90" s="131"/>
      <c r="I90" s="131"/>
      <c r="J90" s="178"/>
      <c r="K90" s="131"/>
      <c r="L90" s="131"/>
      <c r="M90" s="132"/>
      <c r="N90" s="133"/>
      <c r="O90" s="174"/>
      <c r="P90" s="161"/>
      <c r="Q90" s="133"/>
      <c r="R90" s="133"/>
      <c r="S90" s="134"/>
      <c r="T90" s="161"/>
      <c r="U90" s="135"/>
      <c r="V90" s="136"/>
      <c r="W90" s="146"/>
      <c r="X90" s="146"/>
    </row>
    <row r="91" spans="1:24" s="142" customFormat="1" x14ac:dyDescent="0.2">
      <c r="A91" s="131"/>
      <c r="B91" s="152"/>
      <c r="H91" s="131"/>
      <c r="I91" s="131"/>
      <c r="J91" s="178"/>
      <c r="K91" s="131"/>
      <c r="L91" s="131"/>
      <c r="M91" s="132"/>
      <c r="N91" s="133"/>
      <c r="O91" s="174"/>
      <c r="P91" s="161"/>
      <c r="Q91" s="133"/>
      <c r="R91" s="133"/>
      <c r="S91" s="134"/>
      <c r="T91" s="161"/>
      <c r="U91" s="135"/>
    </row>
    <row r="92" spans="1:24" s="142" customFormat="1" x14ac:dyDescent="0.2">
      <c r="A92" s="131"/>
      <c r="B92" s="152"/>
      <c r="H92" s="131"/>
      <c r="I92" s="131"/>
      <c r="J92" s="178"/>
      <c r="K92" s="131"/>
      <c r="L92" s="131"/>
      <c r="M92" s="132"/>
      <c r="N92" s="133"/>
      <c r="O92" s="174"/>
      <c r="P92" s="161"/>
      <c r="Q92" s="133"/>
      <c r="R92" s="133"/>
      <c r="S92" s="134"/>
      <c r="T92" s="161"/>
      <c r="U92" s="135"/>
    </row>
    <row r="93" spans="1:24" s="142" customFormat="1" x14ac:dyDescent="0.2">
      <c r="A93" s="131"/>
      <c r="B93" s="152"/>
      <c r="H93" s="131"/>
      <c r="I93" s="131"/>
      <c r="J93" s="178"/>
      <c r="K93" s="131"/>
      <c r="L93" s="131"/>
      <c r="M93" s="132"/>
      <c r="N93" s="133"/>
      <c r="O93" s="174"/>
      <c r="P93" s="161"/>
      <c r="Q93" s="133"/>
      <c r="R93" s="133"/>
      <c r="S93" s="134"/>
      <c r="T93" s="161"/>
      <c r="U93" s="135"/>
    </row>
    <row r="94" spans="1:24" s="142" customFormat="1" x14ac:dyDescent="0.2">
      <c r="A94" s="131"/>
      <c r="B94" s="152"/>
      <c r="H94" s="131"/>
      <c r="I94" s="131"/>
      <c r="J94" s="178"/>
      <c r="K94" s="131"/>
      <c r="L94" s="131"/>
      <c r="M94" s="132"/>
      <c r="N94" s="133"/>
      <c r="O94" s="174"/>
      <c r="P94" s="161"/>
      <c r="Q94" s="133"/>
      <c r="R94" s="133"/>
      <c r="S94" s="134"/>
      <c r="T94" s="161"/>
      <c r="U94" s="135"/>
    </row>
    <row r="95" spans="1:24" s="142" customFormat="1" x14ac:dyDescent="0.2">
      <c r="A95" s="131"/>
      <c r="B95" s="152"/>
      <c r="H95" s="131"/>
      <c r="I95" s="131"/>
      <c r="J95" s="178"/>
      <c r="K95" s="131"/>
      <c r="L95" s="131"/>
      <c r="M95" s="132"/>
      <c r="N95" s="133"/>
      <c r="O95" s="174"/>
      <c r="P95" s="161"/>
      <c r="Q95" s="133"/>
      <c r="R95" s="133"/>
      <c r="S95" s="134"/>
      <c r="T95" s="161"/>
      <c r="U95" s="135"/>
    </row>
    <row r="96" spans="1:24" s="142" customFormat="1" x14ac:dyDescent="0.2">
      <c r="A96" s="131"/>
      <c r="B96" s="152"/>
      <c r="H96" s="131"/>
      <c r="I96" s="131"/>
      <c r="J96" s="178"/>
      <c r="K96" s="131"/>
      <c r="L96" s="131"/>
      <c r="M96" s="132"/>
      <c r="N96" s="133"/>
      <c r="O96" s="174"/>
      <c r="P96" s="161"/>
      <c r="Q96" s="133"/>
      <c r="R96" s="133"/>
      <c r="S96" s="134"/>
      <c r="T96" s="161"/>
      <c r="U96" s="135"/>
    </row>
    <row r="97" spans="1:21" s="142" customFormat="1" x14ac:dyDescent="0.2">
      <c r="A97" s="131"/>
      <c r="B97" s="152"/>
      <c r="H97" s="131"/>
      <c r="I97" s="131"/>
      <c r="J97" s="178"/>
      <c r="K97" s="131"/>
      <c r="L97" s="131"/>
      <c r="M97" s="132"/>
      <c r="N97" s="133"/>
      <c r="O97" s="174"/>
      <c r="P97" s="161"/>
      <c r="Q97" s="133"/>
      <c r="R97" s="133"/>
      <c r="S97" s="134"/>
      <c r="T97" s="161"/>
      <c r="U97" s="135"/>
    </row>
    <row r="98" spans="1:21" s="142" customFormat="1" x14ac:dyDescent="0.2">
      <c r="A98" s="131"/>
      <c r="B98" s="152"/>
      <c r="H98" s="131"/>
      <c r="I98" s="131"/>
      <c r="J98" s="178"/>
      <c r="K98" s="131"/>
      <c r="L98" s="131"/>
      <c r="M98" s="132"/>
      <c r="N98" s="133"/>
      <c r="O98" s="174"/>
      <c r="P98" s="161"/>
      <c r="Q98" s="133"/>
      <c r="R98" s="133"/>
      <c r="S98" s="134"/>
      <c r="T98" s="161"/>
      <c r="U98" s="135"/>
    </row>
    <row r="99" spans="1:21" s="142" customFormat="1" x14ac:dyDescent="0.2">
      <c r="A99" s="131"/>
      <c r="H99" s="131"/>
      <c r="I99" s="131"/>
      <c r="J99" s="178"/>
      <c r="K99" s="131"/>
      <c r="L99" s="131"/>
      <c r="M99" s="132"/>
      <c r="N99" s="133"/>
      <c r="O99" s="174"/>
      <c r="P99" s="161"/>
      <c r="Q99" s="133"/>
      <c r="R99" s="133"/>
      <c r="S99" s="134"/>
      <c r="T99" s="161"/>
      <c r="U99" s="135"/>
    </row>
    <row r="100" spans="1:21" s="142" customFormat="1" x14ac:dyDescent="0.2">
      <c r="A100" s="131"/>
      <c r="H100" s="131"/>
      <c r="I100" s="131"/>
      <c r="J100" s="178"/>
      <c r="K100" s="131"/>
      <c r="L100" s="131"/>
      <c r="M100" s="132"/>
      <c r="N100" s="133"/>
      <c r="O100" s="174"/>
      <c r="P100" s="161"/>
      <c r="Q100" s="133"/>
      <c r="R100" s="133"/>
      <c r="S100" s="134"/>
      <c r="T100" s="161"/>
      <c r="U100" s="135"/>
    </row>
    <row r="101" spans="1:21" s="142" customFormat="1" x14ac:dyDescent="0.2">
      <c r="A101" s="131"/>
      <c r="H101" s="131"/>
      <c r="I101" s="131"/>
      <c r="J101" s="178"/>
      <c r="K101" s="131"/>
      <c r="L101" s="131"/>
      <c r="M101" s="132"/>
      <c r="N101" s="133"/>
      <c r="O101" s="174"/>
      <c r="P101" s="161"/>
      <c r="Q101" s="133"/>
      <c r="R101" s="133"/>
      <c r="S101" s="134"/>
      <c r="T101" s="161"/>
      <c r="U101" s="135"/>
    </row>
    <row r="102" spans="1:21" s="142" customFormat="1" x14ac:dyDescent="0.2">
      <c r="A102" s="131"/>
      <c r="H102" s="131"/>
      <c r="I102" s="131"/>
      <c r="J102" s="178"/>
      <c r="K102" s="131"/>
      <c r="L102" s="131"/>
      <c r="M102" s="132"/>
      <c r="N102" s="133"/>
      <c r="O102" s="174"/>
      <c r="P102" s="161"/>
      <c r="Q102" s="133"/>
      <c r="R102" s="133"/>
      <c r="S102" s="134"/>
      <c r="T102" s="161"/>
      <c r="U102" s="135"/>
    </row>
    <row r="103" spans="1:21" s="142" customFormat="1" x14ac:dyDescent="0.2">
      <c r="A103" s="131"/>
      <c r="H103" s="131"/>
      <c r="I103" s="131"/>
      <c r="J103" s="178"/>
      <c r="K103" s="131"/>
      <c r="L103" s="131"/>
      <c r="M103" s="132"/>
      <c r="N103" s="133"/>
      <c r="O103" s="174"/>
      <c r="P103" s="161"/>
      <c r="Q103" s="133"/>
      <c r="R103" s="133"/>
      <c r="S103" s="134"/>
      <c r="T103" s="161"/>
      <c r="U103" s="135"/>
    </row>
    <row r="104" spans="1:21" s="142" customFormat="1" x14ac:dyDescent="0.2">
      <c r="A104" s="131"/>
      <c r="H104" s="131"/>
      <c r="I104" s="131"/>
      <c r="J104" s="178"/>
      <c r="K104" s="131"/>
      <c r="L104" s="131"/>
      <c r="M104" s="132"/>
      <c r="N104" s="133"/>
      <c r="O104" s="174"/>
      <c r="P104" s="161"/>
      <c r="Q104" s="133"/>
      <c r="R104" s="133"/>
      <c r="S104" s="134"/>
      <c r="T104" s="161"/>
      <c r="U104" s="135"/>
    </row>
    <row r="105" spans="1:21" s="142" customFormat="1" x14ac:dyDescent="0.2">
      <c r="A105" s="131"/>
      <c r="H105" s="131"/>
      <c r="I105" s="131"/>
      <c r="J105" s="178"/>
      <c r="K105" s="131"/>
      <c r="L105" s="131"/>
      <c r="M105" s="132"/>
      <c r="N105" s="133"/>
      <c r="O105" s="174"/>
      <c r="P105" s="161"/>
      <c r="Q105" s="133"/>
      <c r="R105" s="133"/>
      <c r="S105" s="134"/>
      <c r="T105" s="161"/>
      <c r="U105" s="135"/>
    </row>
    <row r="106" spans="1:21" s="142" customFormat="1" x14ac:dyDescent="0.2">
      <c r="A106" s="131"/>
      <c r="H106" s="131"/>
      <c r="I106" s="131"/>
      <c r="J106" s="178"/>
      <c r="K106" s="131"/>
      <c r="L106" s="131"/>
      <c r="M106" s="132"/>
      <c r="N106" s="133"/>
      <c r="O106" s="174"/>
      <c r="P106" s="161"/>
      <c r="Q106" s="133"/>
      <c r="R106" s="133"/>
      <c r="S106" s="134"/>
      <c r="T106" s="161"/>
      <c r="U106" s="135"/>
    </row>
    <row r="107" spans="1:21" s="142" customFormat="1" x14ac:dyDescent="0.2">
      <c r="A107" s="131"/>
      <c r="H107" s="131"/>
      <c r="I107" s="131"/>
      <c r="J107" s="178"/>
      <c r="K107" s="131"/>
      <c r="L107" s="131"/>
      <c r="M107" s="132"/>
      <c r="N107" s="133"/>
      <c r="O107" s="174"/>
      <c r="P107" s="161"/>
      <c r="Q107" s="133"/>
      <c r="R107" s="133"/>
      <c r="S107" s="134"/>
      <c r="T107" s="161"/>
      <c r="U107" s="135"/>
    </row>
    <row r="108" spans="1:21" s="142" customFormat="1" x14ac:dyDescent="0.2">
      <c r="A108" s="131"/>
      <c r="H108" s="131"/>
      <c r="I108" s="131"/>
      <c r="J108" s="178"/>
      <c r="K108" s="131"/>
      <c r="L108" s="131"/>
      <c r="M108" s="132"/>
      <c r="N108" s="133"/>
      <c r="O108" s="174"/>
      <c r="P108" s="161"/>
      <c r="Q108" s="133"/>
      <c r="R108" s="133"/>
      <c r="S108" s="134"/>
      <c r="T108" s="161"/>
      <c r="U108" s="135"/>
    </row>
    <row r="109" spans="1:21" s="142" customFormat="1" x14ac:dyDescent="0.2">
      <c r="A109" s="131"/>
      <c r="H109" s="131"/>
      <c r="I109" s="131"/>
      <c r="J109" s="178"/>
      <c r="K109" s="131"/>
      <c r="L109" s="131"/>
      <c r="M109" s="132"/>
      <c r="N109" s="133"/>
      <c r="O109" s="174"/>
      <c r="P109" s="161"/>
      <c r="Q109" s="133"/>
      <c r="R109" s="133"/>
      <c r="S109" s="134"/>
      <c r="T109" s="161"/>
      <c r="U109" s="135"/>
    </row>
    <row r="110" spans="1:21" s="142" customFormat="1" x14ac:dyDescent="0.2">
      <c r="A110" s="131"/>
      <c r="H110" s="131"/>
      <c r="I110" s="131"/>
      <c r="J110" s="178"/>
      <c r="K110" s="131"/>
      <c r="L110" s="131"/>
      <c r="M110" s="132"/>
      <c r="N110" s="133"/>
      <c r="O110" s="174"/>
      <c r="P110" s="161"/>
      <c r="Q110" s="133"/>
      <c r="R110" s="133"/>
      <c r="S110" s="134"/>
      <c r="T110" s="161"/>
      <c r="U110" s="135"/>
    </row>
    <row r="111" spans="1:21" s="142" customFormat="1" x14ac:dyDescent="0.2">
      <c r="A111" s="131"/>
      <c r="H111" s="131"/>
      <c r="I111" s="131"/>
      <c r="J111" s="178"/>
      <c r="K111" s="131"/>
      <c r="L111" s="131"/>
      <c r="M111" s="132"/>
      <c r="N111" s="133"/>
      <c r="O111" s="174"/>
      <c r="P111" s="161"/>
      <c r="Q111" s="133"/>
      <c r="R111" s="133"/>
      <c r="S111" s="134"/>
      <c r="T111" s="161"/>
      <c r="U111" s="135"/>
    </row>
    <row r="112" spans="1:21" s="142" customFormat="1" x14ac:dyDescent="0.2">
      <c r="A112" s="131"/>
      <c r="H112" s="131"/>
      <c r="I112" s="131"/>
      <c r="J112" s="178"/>
      <c r="K112" s="131"/>
      <c r="L112" s="131"/>
      <c r="M112" s="132"/>
      <c r="N112" s="133"/>
      <c r="O112" s="174"/>
      <c r="P112" s="161"/>
      <c r="Q112" s="133"/>
      <c r="R112" s="133"/>
      <c r="S112" s="134"/>
      <c r="T112" s="161"/>
      <c r="U112" s="135"/>
    </row>
    <row r="113" spans="1:21" s="142" customFormat="1" x14ac:dyDescent="0.2">
      <c r="A113" s="131"/>
      <c r="H113" s="131"/>
      <c r="I113" s="131"/>
      <c r="J113" s="178"/>
      <c r="K113" s="131"/>
      <c r="L113" s="131"/>
      <c r="M113" s="132"/>
      <c r="N113" s="133"/>
      <c r="O113" s="174"/>
      <c r="P113" s="161"/>
      <c r="Q113" s="133"/>
      <c r="R113" s="133"/>
      <c r="S113" s="134"/>
      <c r="T113" s="161"/>
      <c r="U113" s="135"/>
    </row>
    <row r="114" spans="1:21" s="142" customFormat="1" x14ac:dyDescent="0.2">
      <c r="A114" s="131"/>
      <c r="H114" s="131"/>
      <c r="I114" s="131"/>
      <c r="J114" s="178"/>
      <c r="K114" s="131"/>
      <c r="L114" s="131"/>
      <c r="M114" s="132"/>
      <c r="N114" s="133"/>
      <c r="O114" s="174"/>
      <c r="P114" s="161"/>
      <c r="Q114" s="133"/>
      <c r="R114" s="133"/>
      <c r="S114" s="134"/>
      <c r="T114" s="161"/>
      <c r="U114" s="135"/>
    </row>
    <row r="115" spans="1:21" s="142" customFormat="1" x14ac:dyDescent="0.2">
      <c r="A115" s="131"/>
      <c r="H115" s="131"/>
      <c r="I115" s="131"/>
      <c r="J115" s="178"/>
      <c r="K115" s="131"/>
      <c r="L115" s="131"/>
      <c r="M115" s="132"/>
      <c r="N115" s="133"/>
      <c r="O115" s="174"/>
      <c r="P115" s="161"/>
      <c r="Q115" s="133"/>
      <c r="R115" s="133"/>
      <c r="S115" s="134"/>
      <c r="T115" s="161"/>
      <c r="U115" s="135"/>
    </row>
    <row r="116" spans="1:21" s="142" customFormat="1" x14ac:dyDescent="0.2">
      <c r="A116" s="131"/>
      <c r="H116" s="131"/>
      <c r="I116" s="131"/>
      <c r="J116" s="178"/>
      <c r="K116" s="131"/>
      <c r="L116" s="131"/>
      <c r="M116" s="132"/>
      <c r="N116" s="133"/>
      <c r="O116" s="174"/>
      <c r="P116" s="161"/>
      <c r="Q116" s="133"/>
      <c r="R116" s="133"/>
      <c r="S116" s="134"/>
      <c r="T116" s="161"/>
      <c r="U116" s="135"/>
    </row>
    <row r="117" spans="1:21" s="142" customFormat="1" x14ac:dyDescent="0.2">
      <c r="A117" s="131"/>
      <c r="H117" s="131"/>
      <c r="I117" s="131"/>
      <c r="J117" s="178"/>
      <c r="K117" s="131"/>
      <c r="L117" s="131"/>
      <c r="M117" s="132"/>
      <c r="N117" s="133"/>
      <c r="O117" s="174"/>
      <c r="P117" s="161"/>
      <c r="Q117" s="133"/>
      <c r="R117" s="133"/>
      <c r="S117" s="134"/>
      <c r="T117" s="161"/>
      <c r="U117" s="135"/>
    </row>
    <row r="118" spans="1:21" s="142" customFormat="1" x14ac:dyDescent="0.2">
      <c r="A118" s="131"/>
      <c r="H118" s="131"/>
      <c r="I118" s="131"/>
      <c r="J118" s="178"/>
      <c r="K118" s="131"/>
      <c r="L118" s="131"/>
      <c r="M118" s="132"/>
      <c r="N118" s="133"/>
      <c r="O118" s="174"/>
      <c r="P118" s="161"/>
      <c r="Q118" s="133"/>
      <c r="R118" s="133"/>
      <c r="S118" s="134"/>
      <c r="T118" s="161"/>
      <c r="U118" s="135"/>
    </row>
    <row r="119" spans="1:21" s="142" customFormat="1" x14ac:dyDescent="0.2">
      <c r="A119" s="131"/>
      <c r="H119" s="131"/>
      <c r="I119" s="131"/>
      <c r="J119" s="178"/>
      <c r="K119" s="131"/>
      <c r="L119" s="131"/>
      <c r="M119" s="132"/>
      <c r="N119" s="133"/>
      <c r="O119" s="174"/>
      <c r="P119" s="161"/>
      <c r="Q119" s="133"/>
      <c r="R119" s="133"/>
      <c r="S119" s="134"/>
      <c r="T119" s="161"/>
      <c r="U119" s="135"/>
    </row>
    <row r="120" spans="1:21" s="142" customFormat="1" x14ac:dyDescent="0.2">
      <c r="A120" s="131"/>
      <c r="H120" s="131"/>
      <c r="I120" s="131"/>
      <c r="J120" s="178"/>
      <c r="K120" s="131"/>
      <c r="L120" s="131"/>
      <c r="M120" s="132"/>
      <c r="N120" s="133"/>
      <c r="O120" s="174"/>
      <c r="P120" s="161"/>
      <c r="Q120" s="133"/>
      <c r="R120" s="133"/>
      <c r="S120" s="134"/>
      <c r="T120" s="161"/>
      <c r="U120" s="135"/>
    </row>
    <row r="121" spans="1:21" s="142" customFormat="1" x14ac:dyDescent="0.2">
      <c r="A121" s="131"/>
      <c r="H121" s="131"/>
      <c r="I121" s="131"/>
      <c r="J121" s="178"/>
      <c r="K121" s="131"/>
      <c r="L121" s="131"/>
      <c r="M121" s="132"/>
      <c r="N121" s="133"/>
      <c r="O121" s="174"/>
      <c r="P121" s="161"/>
      <c r="Q121" s="133"/>
      <c r="R121" s="133"/>
      <c r="S121" s="134"/>
      <c r="T121" s="161"/>
      <c r="U121" s="135"/>
    </row>
    <row r="122" spans="1:21" s="142" customFormat="1" x14ac:dyDescent="0.2">
      <c r="A122" s="131"/>
      <c r="H122" s="131"/>
      <c r="I122" s="131"/>
      <c r="J122" s="178"/>
      <c r="K122" s="131"/>
      <c r="L122" s="131"/>
      <c r="M122" s="132"/>
      <c r="N122" s="133"/>
      <c r="O122" s="174"/>
      <c r="P122" s="161"/>
      <c r="Q122" s="133"/>
      <c r="R122" s="133"/>
      <c r="S122" s="134"/>
      <c r="T122" s="161"/>
      <c r="U122" s="135"/>
    </row>
    <row r="123" spans="1:21" s="142" customFormat="1" x14ac:dyDescent="0.2">
      <c r="A123" s="131"/>
      <c r="H123" s="131"/>
      <c r="I123" s="131"/>
      <c r="J123" s="178"/>
      <c r="K123" s="131"/>
      <c r="L123" s="131"/>
      <c r="M123" s="132"/>
      <c r="N123" s="133"/>
      <c r="O123" s="174"/>
      <c r="P123" s="161"/>
      <c r="Q123" s="133"/>
      <c r="R123" s="133"/>
      <c r="S123" s="134"/>
      <c r="T123" s="161"/>
      <c r="U123" s="135"/>
    </row>
    <row r="124" spans="1:21" s="142" customFormat="1" x14ac:dyDescent="0.2">
      <c r="A124" s="131"/>
      <c r="H124" s="131"/>
      <c r="I124" s="131"/>
      <c r="J124" s="178"/>
      <c r="K124" s="131"/>
      <c r="L124" s="131"/>
      <c r="M124" s="132"/>
      <c r="N124" s="133"/>
      <c r="O124" s="174"/>
      <c r="P124" s="161"/>
      <c r="Q124" s="133"/>
      <c r="R124" s="133"/>
      <c r="S124" s="134"/>
      <c r="T124" s="161"/>
      <c r="U124" s="135"/>
    </row>
    <row r="125" spans="1:21" s="142" customFormat="1" x14ac:dyDescent="0.2">
      <c r="A125" s="131"/>
      <c r="H125" s="131"/>
      <c r="I125" s="131"/>
      <c r="J125" s="178"/>
      <c r="K125" s="131"/>
      <c r="L125" s="131"/>
      <c r="M125" s="132"/>
      <c r="N125" s="133"/>
      <c r="O125" s="174"/>
      <c r="P125" s="161"/>
      <c r="Q125" s="133"/>
      <c r="R125" s="133"/>
      <c r="S125" s="134"/>
      <c r="T125" s="161"/>
      <c r="U125" s="135"/>
    </row>
    <row r="126" spans="1:21" s="142" customFormat="1" x14ac:dyDescent="0.2">
      <c r="A126" s="131"/>
      <c r="H126" s="131"/>
      <c r="I126" s="131"/>
      <c r="J126" s="178"/>
      <c r="K126" s="131"/>
      <c r="L126" s="131"/>
      <c r="M126" s="132"/>
      <c r="N126" s="133"/>
      <c r="O126" s="174"/>
      <c r="P126" s="161"/>
      <c r="Q126" s="133"/>
      <c r="R126" s="133"/>
      <c r="S126" s="134"/>
      <c r="T126" s="161"/>
      <c r="U126" s="135"/>
    </row>
    <row r="127" spans="1:21" s="142" customFormat="1" x14ac:dyDescent="0.2">
      <c r="A127" s="131"/>
      <c r="H127" s="131"/>
      <c r="I127" s="131"/>
      <c r="J127" s="178"/>
      <c r="K127" s="131"/>
      <c r="L127" s="131"/>
      <c r="M127" s="132"/>
      <c r="N127" s="133"/>
      <c r="O127" s="174"/>
      <c r="P127" s="161"/>
      <c r="Q127" s="133"/>
      <c r="R127" s="133"/>
      <c r="S127" s="134"/>
      <c r="T127" s="161"/>
      <c r="U127" s="135"/>
    </row>
    <row r="128" spans="1:21" s="142" customFormat="1" x14ac:dyDescent="0.2">
      <c r="A128" s="131"/>
      <c r="H128" s="131"/>
      <c r="I128" s="131"/>
      <c r="J128" s="178"/>
      <c r="K128" s="131"/>
      <c r="L128" s="131"/>
      <c r="M128" s="132"/>
      <c r="N128" s="133"/>
      <c r="O128" s="174"/>
      <c r="P128" s="161"/>
      <c r="Q128" s="133"/>
      <c r="R128" s="133"/>
      <c r="S128" s="134"/>
      <c r="T128" s="161"/>
      <c r="U128" s="135"/>
    </row>
    <row r="129" spans="1:21" s="142" customFormat="1" x14ac:dyDescent="0.2">
      <c r="A129" s="131"/>
      <c r="H129" s="131"/>
      <c r="I129" s="131"/>
      <c r="J129" s="178"/>
      <c r="K129" s="131"/>
      <c r="L129" s="131"/>
      <c r="M129" s="132"/>
      <c r="N129" s="133"/>
      <c r="O129" s="174"/>
      <c r="P129" s="161"/>
      <c r="Q129" s="133"/>
      <c r="R129" s="133"/>
      <c r="S129" s="134"/>
      <c r="T129" s="161"/>
      <c r="U129" s="135"/>
    </row>
    <row r="130" spans="1:21" s="142" customFormat="1" x14ac:dyDescent="0.2">
      <c r="A130" s="131"/>
      <c r="H130" s="131"/>
      <c r="I130" s="131"/>
      <c r="J130" s="178"/>
      <c r="K130" s="131"/>
      <c r="L130" s="131"/>
      <c r="M130" s="132"/>
      <c r="N130" s="133"/>
      <c r="O130" s="174"/>
      <c r="P130" s="161"/>
      <c r="Q130" s="133"/>
      <c r="R130" s="133"/>
      <c r="S130" s="134"/>
      <c r="T130" s="161"/>
      <c r="U130" s="135"/>
    </row>
    <row r="131" spans="1:21" s="142" customFormat="1" x14ac:dyDescent="0.2">
      <c r="A131" s="131"/>
      <c r="H131" s="131"/>
      <c r="I131" s="131"/>
      <c r="J131" s="178"/>
      <c r="K131" s="131"/>
      <c r="L131" s="131"/>
      <c r="M131" s="132"/>
      <c r="N131" s="133"/>
      <c r="O131" s="174"/>
      <c r="P131" s="161"/>
      <c r="Q131" s="133"/>
      <c r="R131" s="133"/>
      <c r="S131" s="134"/>
      <c r="T131" s="161"/>
      <c r="U131" s="135"/>
    </row>
    <row r="132" spans="1:21" s="142" customFormat="1" x14ac:dyDescent="0.2">
      <c r="A132" s="131"/>
      <c r="H132" s="131"/>
      <c r="I132" s="131"/>
      <c r="J132" s="178"/>
      <c r="K132" s="131"/>
      <c r="L132" s="131"/>
      <c r="M132" s="132"/>
      <c r="N132" s="133"/>
      <c r="O132" s="174"/>
      <c r="P132" s="161"/>
      <c r="Q132" s="133"/>
      <c r="R132" s="133"/>
      <c r="S132" s="134"/>
      <c r="T132" s="161"/>
      <c r="U132" s="135"/>
    </row>
    <row r="133" spans="1:21" s="142" customFormat="1" x14ac:dyDescent="0.2">
      <c r="A133" s="131"/>
      <c r="H133" s="131"/>
      <c r="I133" s="131"/>
      <c r="J133" s="178"/>
      <c r="K133" s="131"/>
      <c r="L133" s="131"/>
      <c r="M133" s="132"/>
      <c r="N133" s="133"/>
      <c r="O133" s="174"/>
      <c r="P133" s="161"/>
      <c r="Q133" s="133"/>
      <c r="R133" s="133"/>
      <c r="S133" s="134"/>
      <c r="T133" s="161"/>
      <c r="U133" s="135"/>
    </row>
    <row r="134" spans="1:21" s="142" customFormat="1" x14ac:dyDescent="0.2">
      <c r="A134" s="131"/>
      <c r="H134" s="131"/>
      <c r="I134" s="131"/>
      <c r="J134" s="178"/>
      <c r="K134" s="131"/>
      <c r="L134" s="131"/>
      <c r="M134" s="132"/>
      <c r="N134" s="133"/>
      <c r="O134" s="174"/>
      <c r="P134" s="161"/>
      <c r="Q134" s="133"/>
      <c r="R134" s="133"/>
      <c r="S134" s="134"/>
      <c r="T134" s="161"/>
      <c r="U134" s="135"/>
    </row>
    <row r="135" spans="1:21" s="142" customFormat="1" x14ac:dyDescent="0.2">
      <c r="A135" s="131"/>
      <c r="H135" s="131"/>
      <c r="I135" s="131"/>
      <c r="J135" s="178"/>
      <c r="K135" s="131"/>
      <c r="L135" s="131"/>
      <c r="M135" s="132"/>
      <c r="N135" s="133"/>
      <c r="O135" s="174"/>
      <c r="P135" s="161"/>
      <c r="Q135" s="133"/>
      <c r="R135" s="133"/>
      <c r="S135" s="134"/>
      <c r="T135" s="161"/>
      <c r="U135" s="135"/>
    </row>
    <row r="136" spans="1:21" s="142" customFormat="1" x14ac:dyDescent="0.2">
      <c r="A136" s="131"/>
      <c r="H136" s="131"/>
      <c r="I136" s="131"/>
      <c r="J136" s="178"/>
      <c r="K136" s="131"/>
      <c r="L136" s="131"/>
      <c r="M136" s="132"/>
      <c r="N136" s="133"/>
      <c r="O136" s="174"/>
      <c r="P136" s="161"/>
      <c r="Q136" s="133"/>
      <c r="R136" s="133"/>
      <c r="S136" s="134"/>
      <c r="T136" s="161"/>
      <c r="U136" s="135"/>
    </row>
    <row r="137" spans="1:21" s="142" customFormat="1" x14ac:dyDescent="0.2">
      <c r="A137" s="131"/>
      <c r="H137" s="131"/>
      <c r="I137" s="131"/>
      <c r="J137" s="178"/>
      <c r="K137" s="131"/>
      <c r="L137" s="131"/>
      <c r="M137" s="132"/>
      <c r="N137" s="133"/>
      <c r="O137" s="174"/>
      <c r="P137" s="161"/>
      <c r="Q137" s="133"/>
      <c r="R137" s="133"/>
      <c r="S137" s="134"/>
      <c r="T137" s="161"/>
      <c r="U137" s="135"/>
    </row>
    <row r="138" spans="1:21" s="142" customFormat="1" x14ac:dyDescent="0.2">
      <c r="A138" s="131"/>
      <c r="H138" s="131"/>
      <c r="I138" s="131"/>
      <c r="J138" s="178"/>
      <c r="K138" s="131"/>
      <c r="L138" s="131"/>
      <c r="M138" s="132"/>
      <c r="N138" s="133"/>
      <c r="O138" s="174"/>
      <c r="P138" s="161"/>
      <c r="Q138" s="133"/>
      <c r="R138" s="133"/>
      <c r="S138" s="134"/>
      <c r="T138" s="161"/>
      <c r="U138" s="135"/>
    </row>
    <row r="139" spans="1:21" s="142" customFormat="1" x14ac:dyDescent="0.2">
      <c r="A139" s="131"/>
      <c r="H139" s="131"/>
      <c r="I139" s="131"/>
      <c r="J139" s="178"/>
      <c r="K139" s="131"/>
      <c r="L139" s="131"/>
      <c r="M139" s="132"/>
      <c r="N139" s="133"/>
      <c r="O139" s="174"/>
      <c r="P139" s="161"/>
      <c r="Q139" s="133"/>
      <c r="R139" s="133"/>
      <c r="S139" s="134"/>
      <c r="T139" s="161"/>
      <c r="U139" s="135"/>
    </row>
    <row r="140" spans="1:21" s="142" customFormat="1" x14ac:dyDescent="0.2">
      <c r="A140" s="131"/>
      <c r="H140" s="131"/>
      <c r="I140" s="131"/>
      <c r="J140" s="178"/>
      <c r="K140" s="131"/>
      <c r="L140" s="131"/>
      <c r="M140" s="132"/>
      <c r="N140" s="133"/>
      <c r="O140" s="174"/>
      <c r="P140" s="161"/>
      <c r="Q140" s="133"/>
      <c r="R140" s="133"/>
      <c r="S140" s="134"/>
      <c r="T140" s="161"/>
      <c r="U140" s="135"/>
    </row>
    <row r="141" spans="1:21" s="142" customFormat="1" x14ac:dyDescent="0.2">
      <c r="A141" s="131"/>
      <c r="H141" s="131"/>
      <c r="I141" s="131"/>
      <c r="J141" s="178"/>
      <c r="K141" s="131"/>
      <c r="L141" s="131"/>
      <c r="M141" s="132"/>
      <c r="N141" s="133"/>
      <c r="O141" s="174"/>
      <c r="P141" s="161"/>
      <c r="Q141" s="133"/>
      <c r="R141" s="133"/>
      <c r="S141" s="134"/>
      <c r="T141" s="161"/>
      <c r="U141" s="135"/>
    </row>
    <row r="142" spans="1:21" s="142" customFormat="1" x14ac:dyDescent="0.2">
      <c r="A142" s="131"/>
      <c r="H142" s="131"/>
      <c r="I142" s="131"/>
      <c r="J142" s="178"/>
      <c r="K142" s="131"/>
      <c r="L142" s="131"/>
      <c r="M142" s="132"/>
      <c r="N142" s="133"/>
      <c r="O142" s="174"/>
      <c r="P142" s="161"/>
      <c r="Q142" s="133"/>
      <c r="R142" s="133"/>
      <c r="S142" s="134"/>
      <c r="T142" s="161"/>
      <c r="U142" s="135"/>
    </row>
    <row r="143" spans="1:21" s="142" customFormat="1" x14ac:dyDescent="0.2">
      <c r="A143" s="131"/>
      <c r="H143" s="131"/>
      <c r="I143" s="131"/>
      <c r="J143" s="178"/>
      <c r="K143" s="131"/>
      <c r="L143" s="131"/>
      <c r="M143" s="132"/>
      <c r="N143" s="133"/>
      <c r="O143" s="174"/>
      <c r="P143" s="161"/>
      <c r="Q143" s="133"/>
      <c r="R143" s="133"/>
      <c r="S143" s="134"/>
      <c r="T143" s="161"/>
      <c r="U143" s="135"/>
    </row>
    <row r="144" spans="1:21" s="142" customFormat="1" x14ac:dyDescent="0.2">
      <c r="A144" s="131"/>
      <c r="H144" s="131"/>
      <c r="I144" s="131"/>
      <c r="J144" s="178"/>
      <c r="K144" s="131"/>
      <c r="L144" s="131"/>
      <c r="M144" s="132"/>
      <c r="N144" s="133"/>
      <c r="O144" s="174"/>
      <c r="P144" s="161"/>
      <c r="Q144" s="133"/>
      <c r="R144" s="133"/>
      <c r="S144" s="134"/>
      <c r="T144" s="161"/>
      <c r="U144" s="135"/>
    </row>
    <row r="145" spans="1:21" s="142" customFormat="1" x14ac:dyDescent="0.2">
      <c r="A145" s="131"/>
      <c r="H145" s="131"/>
      <c r="I145" s="131"/>
      <c r="J145" s="178"/>
      <c r="K145" s="131"/>
      <c r="L145" s="131"/>
      <c r="M145" s="132"/>
      <c r="N145" s="133"/>
      <c r="O145" s="174"/>
      <c r="P145" s="161"/>
      <c r="Q145" s="133"/>
      <c r="R145" s="133"/>
      <c r="S145" s="134"/>
      <c r="T145" s="161"/>
      <c r="U145" s="135"/>
    </row>
    <row r="146" spans="1:21" s="142" customFormat="1" x14ac:dyDescent="0.2">
      <c r="A146" s="131"/>
      <c r="H146" s="131"/>
      <c r="I146" s="131"/>
      <c r="J146" s="178"/>
      <c r="K146" s="131"/>
      <c r="L146" s="131"/>
      <c r="M146" s="132"/>
      <c r="N146" s="133"/>
      <c r="O146" s="174"/>
      <c r="P146" s="161"/>
      <c r="Q146" s="133"/>
      <c r="R146" s="133"/>
      <c r="S146" s="134"/>
      <c r="T146" s="161"/>
      <c r="U146" s="135"/>
    </row>
    <row r="147" spans="1:21" s="142" customFormat="1" x14ac:dyDescent="0.2">
      <c r="A147" s="131"/>
      <c r="H147" s="131"/>
      <c r="I147" s="131"/>
      <c r="J147" s="178"/>
      <c r="K147" s="131"/>
      <c r="L147" s="131"/>
      <c r="M147" s="132"/>
      <c r="N147" s="133"/>
      <c r="O147" s="174"/>
      <c r="P147" s="161"/>
      <c r="Q147" s="133"/>
      <c r="R147" s="133"/>
      <c r="S147" s="134"/>
      <c r="T147" s="161"/>
      <c r="U147" s="135"/>
    </row>
    <row r="148" spans="1:21" s="142" customFormat="1" x14ac:dyDescent="0.2">
      <c r="A148" s="131"/>
      <c r="H148" s="131"/>
      <c r="I148" s="131"/>
      <c r="J148" s="178"/>
      <c r="K148" s="131"/>
      <c r="L148" s="131"/>
      <c r="M148" s="132"/>
      <c r="N148" s="133"/>
      <c r="O148" s="174"/>
      <c r="P148" s="161"/>
      <c r="Q148" s="133"/>
      <c r="R148" s="133"/>
      <c r="S148" s="134"/>
      <c r="T148" s="161"/>
      <c r="U148" s="135"/>
    </row>
    <row r="149" spans="1:21" s="142" customFormat="1" x14ac:dyDescent="0.2">
      <c r="A149" s="131"/>
      <c r="H149" s="131"/>
      <c r="I149" s="131"/>
      <c r="J149" s="178"/>
      <c r="K149" s="131"/>
      <c r="L149" s="131"/>
      <c r="M149" s="132"/>
      <c r="N149" s="133"/>
      <c r="O149" s="174"/>
      <c r="P149" s="161"/>
      <c r="Q149" s="133"/>
      <c r="R149" s="133"/>
      <c r="S149" s="134"/>
      <c r="T149" s="161"/>
      <c r="U149" s="135"/>
    </row>
    <row r="150" spans="1:21" s="142" customFormat="1" x14ac:dyDescent="0.2">
      <c r="A150" s="131"/>
      <c r="H150" s="131"/>
      <c r="I150" s="131"/>
      <c r="J150" s="178"/>
      <c r="K150" s="131"/>
      <c r="L150" s="131"/>
      <c r="M150" s="132"/>
      <c r="N150" s="133"/>
      <c r="O150" s="174"/>
      <c r="P150" s="161"/>
      <c r="Q150" s="133"/>
      <c r="R150" s="133"/>
      <c r="S150" s="134"/>
      <c r="T150" s="161"/>
      <c r="U150" s="135"/>
    </row>
    <row r="151" spans="1:21" s="142" customFormat="1" x14ac:dyDescent="0.2">
      <c r="A151" s="131"/>
      <c r="H151" s="131"/>
      <c r="I151" s="131"/>
      <c r="J151" s="178"/>
      <c r="K151" s="131"/>
      <c r="L151" s="131"/>
      <c r="M151" s="132"/>
      <c r="N151" s="133"/>
      <c r="O151" s="174"/>
      <c r="P151" s="161"/>
      <c r="Q151" s="133"/>
      <c r="R151" s="133"/>
      <c r="S151" s="134"/>
      <c r="T151" s="161"/>
      <c r="U151" s="135"/>
    </row>
    <row r="152" spans="1:21" s="142" customFormat="1" x14ac:dyDescent="0.2">
      <c r="A152" s="131"/>
      <c r="H152" s="131"/>
      <c r="I152" s="131"/>
      <c r="J152" s="178"/>
      <c r="K152" s="131"/>
      <c r="L152" s="131"/>
      <c r="M152" s="132"/>
      <c r="N152" s="133"/>
      <c r="O152" s="174"/>
      <c r="P152" s="161"/>
      <c r="Q152" s="133"/>
      <c r="R152" s="133"/>
      <c r="S152" s="134"/>
      <c r="T152" s="161"/>
      <c r="U152" s="135"/>
    </row>
    <row r="153" spans="1:21" s="142" customFormat="1" x14ac:dyDescent="0.2">
      <c r="A153" s="131"/>
      <c r="H153" s="131"/>
      <c r="I153" s="131"/>
      <c r="J153" s="178"/>
      <c r="K153" s="131"/>
      <c r="L153" s="131"/>
      <c r="M153" s="132"/>
      <c r="N153" s="133"/>
      <c r="O153" s="174"/>
      <c r="P153" s="161"/>
      <c r="Q153" s="133"/>
      <c r="R153" s="133"/>
      <c r="S153" s="134"/>
      <c r="T153" s="161"/>
      <c r="U153" s="135"/>
    </row>
    <row r="154" spans="1:21" s="142" customFormat="1" x14ac:dyDescent="0.2">
      <c r="A154" s="131"/>
      <c r="H154" s="131"/>
      <c r="I154" s="131"/>
      <c r="J154" s="178"/>
      <c r="K154" s="131"/>
      <c r="L154" s="131"/>
      <c r="M154" s="132"/>
      <c r="N154" s="133"/>
      <c r="O154" s="174"/>
      <c r="P154" s="161"/>
      <c r="Q154" s="133"/>
      <c r="R154" s="133"/>
      <c r="S154" s="134"/>
      <c r="T154" s="161"/>
      <c r="U154" s="135"/>
    </row>
    <row r="155" spans="1:21" s="142" customFormat="1" x14ac:dyDescent="0.2">
      <c r="A155" s="131"/>
      <c r="H155" s="131"/>
      <c r="I155" s="131"/>
      <c r="J155" s="178"/>
      <c r="K155" s="131"/>
      <c r="L155" s="131"/>
      <c r="M155" s="132"/>
      <c r="N155" s="133"/>
      <c r="O155" s="174"/>
      <c r="P155" s="161"/>
      <c r="Q155" s="133"/>
      <c r="R155" s="133"/>
      <c r="S155" s="134"/>
      <c r="T155" s="161"/>
      <c r="U155" s="135"/>
    </row>
    <row r="156" spans="1:21" s="142" customFormat="1" x14ac:dyDescent="0.2">
      <c r="A156" s="131"/>
      <c r="H156" s="131"/>
      <c r="I156" s="131"/>
      <c r="J156" s="178"/>
      <c r="K156" s="131"/>
      <c r="L156" s="131"/>
      <c r="M156" s="132"/>
      <c r="N156" s="133"/>
      <c r="O156" s="174"/>
      <c r="P156" s="161"/>
      <c r="Q156" s="133"/>
      <c r="R156" s="133"/>
      <c r="S156" s="134"/>
      <c r="T156" s="161"/>
      <c r="U156" s="135"/>
    </row>
    <row r="157" spans="1:21" s="142" customFormat="1" x14ac:dyDescent="0.2">
      <c r="A157" s="131"/>
      <c r="H157" s="131"/>
      <c r="I157" s="131"/>
      <c r="J157" s="178"/>
      <c r="K157" s="131"/>
      <c r="L157" s="131"/>
      <c r="M157" s="132"/>
      <c r="N157" s="133"/>
      <c r="O157" s="174"/>
      <c r="P157" s="161"/>
      <c r="Q157" s="133"/>
      <c r="R157" s="133"/>
      <c r="S157" s="134"/>
      <c r="T157" s="161"/>
      <c r="U157" s="135"/>
    </row>
    <row r="158" spans="1:21" s="142" customFormat="1" x14ac:dyDescent="0.2">
      <c r="A158" s="131"/>
      <c r="H158" s="131"/>
      <c r="I158" s="131"/>
      <c r="J158" s="178"/>
      <c r="K158" s="131"/>
      <c r="L158" s="131"/>
      <c r="M158" s="132"/>
      <c r="N158" s="133"/>
      <c r="O158" s="174"/>
      <c r="P158" s="161"/>
      <c r="Q158" s="133"/>
      <c r="R158" s="133"/>
      <c r="S158" s="134"/>
      <c r="T158" s="161"/>
      <c r="U158" s="135"/>
    </row>
    <row r="159" spans="1:21" s="142" customFormat="1" x14ac:dyDescent="0.2">
      <c r="A159" s="131"/>
      <c r="H159" s="131"/>
      <c r="I159" s="131"/>
      <c r="J159" s="178"/>
      <c r="K159" s="131"/>
      <c r="L159" s="131"/>
      <c r="M159" s="132"/>
      <c r="N159" s="133"/>
      <c r="O159" s="174"/>
      <c r="P159" s="161"/>
      <c r="Q159" s="133"/>
      <c r="R159" s="133"/>
      <c r="S159" s="134"/>
      <c r="T159" s="161"/>
      <c r="U159" s="135"/>
    </row>
    <row r="160" spans="1:21" s="142" customFormat="1" x14ac:dyDescent="0.2">
      <c r="A160" s="131"/>
      <c r="H160" s="131"/>
      <c r="I160" s="131"/>
      <c r="J160" s="178"/>
      <c r="K160" s="131"/>
      <c r="L160" s="131"/>
      <c r="M160" s="132"/>
      <c r="N160" s="133"/>
      <c r="O160" s="174"/>
      <c r="P160" s="161"/>
      <c r="Q160" s="133"/>
      <c r="R160" s="133"/>
      <c r="S160" s="134"/>
      <c r="T160" s="161"/>
      <c r="U160" s="135"/>
    </row>
    <row r="161" spans="1:21" s="142" customFormat="1" x14ac:dyDescent="0.2">
      <c r="A161" s="131"/>
      <c r="H161" s="131"/>
      <c r="I161" s="131"/>
      <c r="J161" s="178"/>
      <c r="K161" s="131"/>
      <c r="L161" s="131"/>
      <c r="M161" s="132"/>
      <c r="N161" s="133"/>
      <c r="O161" s="174"/>
      <c r="P161" s="161"/>
      <c r="Q161" s="133"/>
      <c r="R161" s="133"/>
      <c r="S161" s="134"/>
      <c r="T161" s="161"/>
      <c r="U161" s="135"/>
    </row>
    <row r="162" spans="1:21" s="142" customFormat="1" x14ac:dyDescent="0.2">
      <c r="A162" s="131"/>
      <c r="H162" s="131"/>
      <c r="I162" s="131"/>
      <c r="J162" s="178"/>
      <c r="K162" s="131"/>
      <c r="L162" s="131"/>
      <c r="M162" s="132"/>
      <c r="N162" s="133"/>
      <c r="O162" s="174"/>
      <c r="P162" s="161"/>
      <c r="Q162" s="133"/>
      <c r="R162" s="133"/>
      <c r="S162" s="134"/>
      <c r="T162" s="161"/>
      <c r="U162" s="135"/>
    </row>
    <row r="163" spans="1:21" s="142" customFormat="1" x14ac:dyDescent="0.2">
      <c r="A163" s="131"/>
      <c r="H163" s="131"/>
      <c r="I163" s="131"/>
      <c r="J163" s="178"/>
      <c r="K163" s="131"/>
      <c r="L163" s="131"/>
      <c r="M163" s="132"/>
      <c r="N163" s="133"/>
      <c r="O163" s="174"/>
      <c r="P163" s="161"/>
      <c r="Q163" s="133"/>
      <c r="R163" s="133"/>
      <c r="S163" s="134"/>
      <c r="T163" s="161"/>
      <c r="U163" s="135"/>
    </row>
    <row r="164" spans="1:21" s="142" customFormat="1" x14ac:dyDescent="0.2">
      <c r="A164" s="131"/>
      <c r="H164" s="131"/>
      <c r="I164" s="131"/>
      <c r="J164" s="178"/>
      <c r="K164" s="131"/>
      <c r="L164" s="131"/>
      <c r="M164" s="132"/>
      <c r="N164" s="133"/>
      <c r="O164" s="174"/>
      <c r="P164" s="161"/>
      <c r="Q164" s="133"/>
      <c r="R164" s="133"/>
      <c r="S164" s="134"/>
      <c r="T164" s="161"/>
      <c r="U164" s="135"/>
    </row>
    <row r="165" spans="1:21" s="142" customFormat="1" x14ac:dyDescent="0.2">
      <c r="A165" s="131"/>
      <c r="H165" s="131"/>
      <c r="I165" s="131"/>
      <c r="J165" s="178"/>
      <c r="K165" s="131"/>
      <c r="L165" s="131"/>
      <c r="M165" s="132"/>
      <c r="N165" s="133"/>
      <c r="O165" s="174"/>
      <c r="P165" s="161"/>
      <c r="Q165" s="133"/>
      <c r="R165" s="133"/>
      <c r="S165" s="134"/>
      <c r="T165" s="161"/>
      <c r="U165" s="135"/>
    </row>
    <row r="166" spans="1:21" s="142" customFormat="1" x14ac:dyDescent="0.2">
      <c r="A166" s="131"/>
      <c r="H166" s="131"/>
      <c r="I166" s="131"/>
      <c r="J166" s="178"/>
      <c r="K166" s="131"/>
      <c r="L166" s="131"/>
      <c r="M166" s="132"/>
      <c r="N166" s="133"/>
      <c r="O166" s="174"/>
      <c r="P166" s="161"/>
      <c r="Q166" s="133"/>
      <c r="R166" s="133"/>
      <c r="S166" s="134"/>
      <c r="T166" s="161"/>
      <c r="U166" s="135"/>
    </row>
    <row r="167" spans="1:21" s="142" customFormat="1" x14ac:dyDescent="0.2">
      <c r="A167" s="131"/>
      <c r="H167" s="131"/>
      <c r="I167" s="131"/>
      <c r="J167" s="178"/>
      <c r="K167" s="131"/>
      <c r="L167" s="131"/>
      <c r="M167" s="132"/>
      <c r="N167" s="133"/>
      <c r="O167" s="174"/>
      <c r="P167" s="161"/>
      <c r="Q167" s="133"/>
      <c r="R167" s="133"/>
      <c r="S167" s="134"/>
      <c r="T167" s="161"/>
      <c r="U167" s="135"/>
    </row>
    <row r="168" spans="1:21" s="142" customFormat="1" x14ac:dyDescent="0.2">
      <c r="A168" s="131"/>
      <c r="H168" s="131"/>
      <c r="I168" s="131"/>
      <c r="J168" s="178"/>
      <c r="K168" s="131"/>
      <c r="L168" s="131"/>
      <c r="M168" s="132"/>
      <c r="N168" s="133"/>
      <c r="O168" s="174"/>
      <c r="P168" s="161"/>
      <c r="Q168" s="133"/>
      <c r="R168" s="133"/>
      <c r="S168" s="134"/>
      <c r="T168" s="161"/>
      <c r="U168" s="135"/>
    </row>
    <row r="169" spans="1:21" s="142" customFormat="1" x14ac:dyDescent="0.2">
      <c r="A169" s="131"/>
      <c r="H169" s="131"/>
      <c r="I169" s="131"/>
      <c r="J169" s="178"/>
      <c r="K169" s="131"/>
      <c r="L169" s="131"/>
      <c r="M169" s="132"/>
      <c r="N169" s="133"/>
      <c r="O169" s="174"/>
      <c r="P169" s="161"/>
      <c r="Q169" s="133"/>
      <c r="R169" s="133"/>
      <c r="S169" s="134"/>
      <c r="T169" s="161"/>
      <c r="U169" s="135"/>
    </row>
    <row r="170" spans="1:21" s="142" customFormat="1" x14ac:dyDescent="0.2">
      <c r="A170" s="131"/>
      <c r="H170" s="131"/>
      <c r="I170" s="131"/>
      <c r="J170" s="178"/>
      <c r="K170" s="131"/>
      <c r="L170" s="131"/>
      <c r="M170" s="132"/>
      <c r="N170" s="133"/>
      <c r="O170" s="174"/>
      <c r="P170" s="161"/>
      <c r="Q170" s="133"/>
      <c r="R170" s="133"/>
      <c r="S170" s="134"/>
      <c r="T170" s="161"/>
      <c r="U170" s="135"/>
    </row>
    <row r="171" spans="1:21" s="142" customFormat="1" x14ac:dyDescent="0.2">
      <c r="A171" s="131"/>
      <c r="H171" s="131"/>
      <c r="I171" s="131"/>
      <c r="J171" s="178"/>
      <c r="K171" s="131"/>
      <c r="L171" s="131"/>
      <c r="M171" s="132"/>
      <c r="N171" s="133"/>
      <c r="O171" s="174"/>
      <c r="P171" s="161"/>
      <c r="Q171" s="133"/>
      <c r="R171" s="133"/>
      <c r="S171" s="134"/>
      <c r="T171" s="161"/>
      <c r="U171" s="135"/>
    </row>
    <row r="172" spans="1:21" s="142" customFormat="1" x14ac:dyDescent="0.2">
      <c r="A172" s="131"/>
      <c r="H172" s="131"/>
      <c r="I172" s="131"/>
      <c r="J172" s="178"/>
      <c r="K172" s="131"/>
      <c r="L172" s="131"/>
      <c r="M172" s="132"/>
      <c r="N172" s="133"/>
      <c r="O172" s="174"/>
      <c r="P172" s="161"/>
      <c r="Q172" s="133"/>
      <c r="R172" s="133"/>
      <c r="S172" s="134"/>
      <c r="T172" s="161"/>
      <c r="U172" s="135"/>
    </row>
    <row r="173" spans="1:21" s="142" customFormat="1" x14ac:dyDescent="0.2">
      <c r="A173" s="131"/>
      <c r="H173" s="131"/>
      <c r="I173" s="131"/>
      <c r="J173" s="178"/>
      <c r="K173" s="131"/>
      <c r="L173" s="131"/>
      <c r="M173" s="132"/>
      <c r="N173" s="133"/>
      <c r="O173" s="174"/>
      <c r="P173" s="161"/>
      <c r="Q173" s="133"/>
      <c r="R173" s="133"/>
      <c r="S173" s="134"/>
      <c r="T173" s="161"/>
      <c r="U173" s="135"/>
    </row>
    <row r="174" spans="1:21" s="142" customFormat="1" x14ac:dyDescent="0.2">
      <c r="A174" s="131"/>
      <c r="H174" s="131"/>
      <c r="I174" s="131"/>
      <c r="J174" s="178"/>
      <c r="K174" s="131"/>
      <c r="L174" s="131"/>
      <c r="M174" s="132"/>
      <c r="N174" s="133"/>
      <c r="O174" s="174"/>
      <c r="P174" s="161"/>
      <c r="Q174" s="133"/>
      <c r="R174" s="133"/>
      <c r="S174" s="134"/>
      <c r="T174" s="161"/>
      <c r="U174" s="135"/>
    </row>
    <row r="175" spans="1:21" s="142" customFormat="1" x14ac:dyDescent="0.2">
      <c r="A175" s="131"/>
      <c r="H175" s="131"/>
      <c r="I175" s="131"/>
      <c r="J175" s="178"/>
      <c r="K175" s="131"/>
      <c r="L175" s="131"/>
      <c r="M175" s="132"/>
      <c r="N175" s="133"/>
      <c r="O175" s="174"/>
      <c r="P175" s="161"/>
      <c r="Q175" s="133"/>
      <c r="R175" s="133"/>
      <c r="S175" s="134"/>
      <c r="T175" s="161"/>
      <c r="U175" s="135"/>
    </row>
    <row r="176" spans="1:21" s="142" customFormat="1" x14ac:dyDescent="0.2">
      <c r="A176" s="131"/>
      <c r="H176" s="131"/>
      <c r="I176" s="131"/>
      <c r="J176" s="178"/>
      <c r="K176" s="131"/>
      <c r="L176" s="131"/>
      <c r="M176" s="132"/>
      <c r="N176" s="133"/>
      <c r="O176" s="174"/>
      <c r="P176" s="161"/>
      <c r="Q176" s="133"/>
      <c r="R176" s="133"/>
      <c r="S176" s="134"/>
      <c r="T176" s="161"/>
      <c r="U176" s="135"/>
    </row>
    <row r="177" spans="1:21" s="142" customFormat="1" x14ac:dyDescent="0.2">
      <c r="A177" s="131"/>
      <c r="H177" s="131"/>
      <c r="I177" s="131"/>
      <c r="J177" s="178"/>
      <c r="K177" s="131"/>
      <c r="L177" s="131"/>
      <c r="M177" s="132"/>
      <c r="N177" s="133"/>
      <c r="O177" s="174"/>
      <c r="P177" s="161"/>
      <c r="Q177" s="133"/>
      <c r="R177" s="133"/>
      <c r="S177" s="134"/>
      <c r="T177" s="161"/>
      <c r="U177" s="135"/>
    </row>
    <row r="178" spans="1:21" s="142" customFormat="1" x14ac:dyDescent="0.2">
      <c r="A178" s="131"/>
      <c r="H178" s="131"/>
      <c r="I178" s="131"/>
      <c r="J178" s="178"/>
      <c r="K178" s="131"/>
      <c r="L178" s="131"/>
      <c r="M178" s="132"/>
      <c r="N178" s="133"/>
      <c r="O178" s="174"/>
      <c r="P178" s="161"/>
      <c r="Q178" s="133"/>
      <c r="R178" s="133"/>
      <c r="S178" s="134"/>
      <c r="T178" s="161"/>
      <c r="U178" s="135"/>
    </row>
    <row r="179" spans="1:21" s="142" customFormat="1" x14ac:dyDescent="0.2">
      <c r="A179" s="131"/>
      <c r="H179" s="131"/>
      <c r="I179" s="131"/>
      <c r="J179" s="178"/>
      <c r="K179" s="131"/>
      <c r="L179" s="131"/>
      <c r="M179" s="132"/>
      <c r="N179" s="133"/>
      <c r="O179" s="174"/>
      <c r="P179" s="161"/>
      <c r="Q179" s="133"/>
      <c r="R179" s="133"/>
      <c r="S179" s="134"/>
      <c r="T179" s="161"/>
      <c r="U179" s="135"/>
    </row>
    <row r="180" spans="1:21" s="142" customFormat="1" x14ac:dyDescent="0.2">
      <c r="A180" s="131"/>
      <c r="H180" s="131"/>
      <c r="I180" s="131"/>
      <c r="J180" s="178"/>
      <c r="K180" s="131"/>
      <c r="L180" s="131"/>
      <c r="M180" s="132"/>
      <c r="N180" s="133"/>
      <c r="O180" s="174"/>
      <c r="P180" s="161"/>
      <c r="Q180" s="133"/>
      <c r="R180" s="133"/>
      <c r="S180" s="134"/>
      <c r="T180" s="161"/>
      <c r="U180" s="135"/>
    </row>
    <row r="181" spans="1:21" s="142" customFormat="1" x14ac:dyDescent="0.2">
      <c r="A181" s="131"/>
      <c r="H181" s="131"/>
      <c r="I181" s="131"/>
      <c r="J181" s="178"/>
      <c r="K181" s="131"/>
      <c r="L181" s="131"/>
      <c r="M181" s="132"/>
      <c r="N181" s="133"/>
      <c r="O181" s="174"/>
      <c r="P181" s="161"/>
      <c r="Q181" s="133"/>
      <c r="R181" s="133"/>
      <c r="S181" s="134"/>
      <c r="T181" s="161"/>
      <c r="U181" s="135"/>
    </row>
    <row r="182" spans="1:21" s="142" customFormat="1" x14ac:dyDescent="0.2">
      <c r="A182" s="131"/>
      <c r="H182" s="131"/>
      <c r="I182" s="131"/>
      <c r="J182" s="178"/>
      <c r="K182" s="131"/>
      <c r="L182" s="131"/>
      <c r="M182" s="132"/>
      <c r="N182" s="133"/>
      <c r="O182" s="174"/>
      <c r="P182" s="161"/>
      <c r="Q182" s="133"/>
      <c r="R182" s="133"/>
      <c r="S182" s="134"/>
      <c r="T182" s="161"/>
      <c r="U182" s="135"/>
    </row>
    <row r="183" spans="1:21" s="142" customFormat="1" x14ac:dyDescent="0.2">
      <c r="A183" s="131"/>
      <c r="H183" s="131"/>
      <c r="I183" s="131"/>
      <c r="J183" s="178"/>
      <c r="K183" s="131"/>
      <c r="L183" s="131"/>
      <c r="M183" s="132"/>
      <c r="N183" s="133"/>
      <c r="O183" s="174"/>
      <c r="P183" s="161"/>
      <c r="Q183" s="133"/>
      <c r="R183" s="133"/>
      <c r="S183" s="134"/>
      <c r="T183" s="161"/>
      <c r="U183" s="135"/>
    </row>
    <row r="184" spans="1:21" s="142" customFormat="1" x14ac:dyDescent="0.2">
      <c r="A184" s="131"/>
      <c r="H184" s="131"/>
      <c r="I184" s="131"/>
      <c r="J184" s="178"/>
      <c r="K184" s="131"/>
      <c r="L184" s="131"/>
      <c r="M184" s="132"/>
      <c r="N184" s="133"/>
      <c r="O184" s="174"/>
      <c r="P184" s="161"/>
      <c r="Q184" s="133"/>
      <c r="R184" s="133"/>
      <c r="S184" s="134"/>
      <c r="T184" s="161"/>
      <c r="U184" s="135"/>
    </row>
    <row r="185" spans="1:21" s="142" customFormat="1" x14ac:dyDescent="0.2">
      <c r="A185" s="131"/>
      <c r="H185" s="131"/>
      <c r="I185" s="131"/>
      <c r="J185" s="178"/>
      <c r="K185" s="131"/>
      <c r="L185" s="131"/>
      <c r="M185" s="132"/>
      <c r="N185" s="133"/>
      <c r="O185" s="174"/>
      <c r="P185" s="161"/>
      <c r="Q185" s="133"/>
      <c r="R185" s="133"/>
      <c r="S185" s="134"/>
      <c r="T185" s="161"/>
      <c r="U185" s="135"/>
    </row>
    <row r="186" spans="1:21" s="142" customFormat="1" x14ac:dyDescent="0.2">
      <c r="A186" s="131"/>
      <c r="H186" s="131"/>
      <c r="I186" s="131"/>
      <c r="J186" s="178"/>
      <c r="K186" s="131"/>
      <c r="L186" s="131"/>
      <c r="M186" s="132"/>
      <c r="N186" s="133"/>
      <c r="O186" s="174"/>
      <c r="P186" s="161"/>
      <c r="Q186" s="133"/>
      <c r="R186" s="133"/>
      <c r="S186" s="134"/>
      <c r="T186" s="161"/>
      <c r="U186" s="135"/>
    </row>
    <row r="187" spans="1:21" s="142" customFormat="1" x14ac:dyDescent="0.2">
      <c r="A187" s="131"/>
      <c r="H187" s="131"/>
      <c r="I187" s="131"/>
      <c r="J187" s="178"/>
      <c r="K187" s="131"/>
      <c r="L187" s="131"/>
      <c r="M187" s="132"/>
      <c r="N187" s="133"/>
      <c r="O187" s="174"/>
      <c r="P187" s="161"/>
      <c r="Q187" s="133"/>
      <c r="R187" s="133"/>
      <c r="S187" s="134"/>
      <c r="T187" s="161"/>
      <c r="U187" s="135"/>
    </row>
    <row r="188" spans="1:21" s="142" customFormat="1" x14ac:dyDescent="0.2">
      <c r="A188" s="131"/>
      <c r="H188" s="131"/>
      <c r="I188" s="131"/>
      <c r="J188" s="178"/>
      <c r="K188" s="131"/>
      <c r="L188" s="131"/>
      <c r="M188" s="132"/>
      <c r="N188" s="133"/>
      <c r="O188" s="174"/>
      <c r="P188" s="161"/>
      <c r="Q188" s="133"/>
      <c r="R188" s="133"/>
      <c r="S188" s="134"/>
      <c r="T188" s="161"/>
      <c r="U188" s="135"/>
    </row>
    <row r="189" spans="1:21" s="142" customFormat="1" x14ac:dyDescent="0.2">
      <c r="A189" s="131"/>
      <c r="H189" s="131"/>
      <c r="I189" s="131"/>
      <c r="J189" s="178"/>
      <c r="K189" s="131"/>
      <c r="L189" s="131"/>
      <c r="M189" s="132"/>
      <c r="N189" s="133"/>
      <c r="O189" s="174"/>
      <c r="P189" s="161"/>
      <c r="Q189" s="133"/>
      <c r="R189" s="133"/>
      <c r="S189" s="134"/>
      <c r="T189" s="161"/>
      <c r="U189" s="135"/>
    </row>
    <row r="190" spans="1:21" s="142" customFormat="1" x14ac:dyDescent="0.2">
      <c r="A190" s="131"/>
      <c r="H190" s="131"/>
      <c r="I190" s="131"/>
      <c r="J190" s="178"/>
      <c r="K190" s="131"/>
      <c r="L190" s="131"/>
      <c r="M190" s="132"/>
      <c r="N190" s="133"/>
      <c r="O190" s="174"/>
      <c r="P190" s="161"/>
      <c r="Q190" s="133"/>
      <c r="R190" s="133"/>
      <c r="S190" s="134"/>
      <c r="T190" s="161"/>
      <c r="U190" s="135"/>
    </row>
    <row r="191" spans="1:21" s="142" customFormat="1" x14ac:dyDescent="0.2">
      <c r="A191" s="131"/>
      <c r="H191" s="131"/>
      <c r="I191" s="131"/>
      <c r="J191" s="178"/>
      <c r="K191" s="131"/>
      <c r="L191" s="131"/>
      <c r="M191" s="132"/>
      <c r="N191" s="133"/>
      <c r="O191" s="174"/>
      <c r="P191" s="161"/>
      <c r="Q191" s="133"/>
      <c r="R191" s="133"/>
      <c r="S191" s="134"/>
      <c r="T191" s="161"/>
      <c r="U191" s="135"/>
    </row>
    <row r="192" spans="1:21" s="142" customFormat="1" x14ac:dyDescent="0.2">
      <c r="A192" s="131"/>
      <c r="H192" s="131"/>
      <c r="I192" s="131"/>
      <c r="J192" s="178"/>
      <c r="K192" s="131"/>
      <c r="L192" s="131"/>
      <c r="M192" s="132"/>
      <c r="N192" s="133"/>
      <c r="O192" s="174"/>
      <c r="P192" s="161"/>
      <c r="Q192" s="133"/>
      <c r="R192" s="133"/>
      <c r="S192" s="134"/>
      <c r="T192" s="161"/>
      <c r="U192" s="135"/>
    </row>
    <row r="193" spans="1:21" s="142" customFormat="1" x14ac:dyDescent="0.2">
      <c r="A193" s="131"/>
      <c r="H193" s="131"/>
      <c r="I193" s="131"/>
      <c r="J193" s="178"/>
      <c r="K193" s="131"/>
      <c r="L193" s="131"/>
      <c r="M193" s="132"/>
      <c r="N193" s="133"/>
      <c r="O193" s="174"/>
      <c r="P193" s="161"/>
      <c r="Q193" s="133"/>
      <c r="R193" s="133"/>
      <c r="S193" s="134"/>
      <c r="T193" s="161"/>
      <c r="U193" s="135"/>
    </row>
    <row r="194" spans="1:21" s="142" customFormat="1" x14ac:dyDescent="0.2">
      <c r="A194" s="131"/>
      <c r="H194" s="131"/>
      <c r="I194" s="131"/>
      <c r="J194" s="178"/>
      <c r="K194" s="131"/>
      <c r="L194" s="131"/>
      <c r="M194" s="132"/>
      <c r="N194" s="133"/>
      <c r="O194" s="174"/>
      <c r="P194" s="161"/>
      <c r="Q194" s="133"/>
      <c r="R194" s="133"/>
      <c r="S194" s="134"/>
      <c r="T194" s="161"/>
      <c r="U194" s="135"/>
    </row>
    <row r="195" spans="1:21" s="142" customFormat="1" x14ac:dyDescent="0.2">
      <c r="A195" s="131"/>
      <c r="H195" s="131"/>
      <c r="I195" s="131"/>
      <c r="J195" s="178"/>
      <c r="K195" s="131"/>
      <c r="L195" s="131"/>
      <c r="M195" s="132"/>
      <c r="N195" s="133"/>
      <c r="O195" s="174"/>
      <c r="P195" s="161"/>
      <c r="Q195" s="133"/>
      <c r="R195" s="133"/>
      <c r="S195" s="134"/>
      <c r="T195" s="161"/>
      <c r="U195" s="135"/>
    </row>
    <row r="196" spans="1:21" s="142" customFormat="1" x14ac:dyDescent="0.2">
      <c r="A196" s="131"/>
      <c r="H196" s="131"/>
      <c r="I196" s="131"/>
      <c r="J196" s="178"/>
      <c r="K196" s="131"/>
      <c r="L196" s="131"/>
      <c r="M196" s="132"/>
      <c r="N196" s="133"/>
      <c r="O196" s="174"/>
      <c r="P196" s="161"/>
      <c r="Q196" s="133"/>
      <c r="R196" s="133"/>
      <c r="S196" s="134"/>
      <c r="T196" s="161"/>
      <c r="U196" s="135"/>
    </row>
    <row r="197" spans="1:21" s="142" customFormat="1" x14ac:dyDescent="0.2">
      <c r="A197" s="131"/>
      <c r="H197" s="131"/>
      <c r="I197" s="131"/>
      <c r="J197" s="178"/>
      <c r="K197" s="131"/>
      <c r="L197" s="131"/>
      <c r="M197" s="132"/>
      <c r="N197" s="133"/>
      <c r="O197" s="174"/>
      <c r="P197" s="161"/>
      <c r="Q197" s="133"/>
      <c r="R197" s="133"/>
      <c r="S197" s="134"/>
      <c r="T197" s="161"/>
      <c r="U197" s="135"/>
    </row>
    <row r="198" spans="1:21" s="142" customFormat="1" x14ac:dyDescent="0.2">
      <c r="A198" s="131"/>
      <c r="H198" s="131"/>
      <c r="I198" s="131"/>
      <c r="J198" s="178"/>
      <c r="K198" s="131"/>
      <c r="L198" s="131"/>
      <c r="M198" s="132"/>
      <c r="N198" s="133"/>
      <c r="O198" s="174"/>
      <c r="P198" s="161"/>
      <c r="Q198" s="133"/>
      <c r="R198" s="133"/>
      <c r="S198" s="134"/>
      <c r="T198" s="161"/>
      <c r="U198" s="135"/>
    </row>
    <row r="199" spans="1:21" s="142" customFormat="1" x14ac:dyDescent="0.2">
      <c r="A199" s="131"/>
      <c r="H199" s="131"/>
      <c r="I199" s="131"/>
      <c r="J199" s="178"/>
      <c r="K199" s="131"/>
      <c r="L199" s="131"/>
      <c r="M199" s="132"/>
      <c r="N199" s="133"/>
      <c r="O199" s="174"/>
      <c r="P199" s="161"/>
      <c r="Q199" s="133"/>
      <c r="R199" s="133"/>
      <c r="S199" s="134"/>
      <c r="T199" s="161"/>
      <c r="U199" s="135"/>
    </row>
    <row r="200" spans="1:21" s="142" customFormat="1" x14ac:dyDescent="0.2">
      <c r="A200" s="131"/>
      <c r="H200" s="131"/>
      <c r="I200" s="131"/>
      <c r="J200" s="178"/>
      <c r="K200" s="131"/>
      <c r="L200" s="131"/>
      <c r="M200" s="132"/>
      <c r="N200" s="133"/>
      <c r="O200" s="174"/>
      <c r="P200" s="161"/>
      <c r="Q200" s="133"/>
      <c r="R200" s="133"/>
      <c r="S200" s="134"/>
      <c r="T200" s="161"/>
      <c r="U200" s="135"/>
    </row>
    <row r="201" spans="1:21" s="142" customFormat="1" x14ac:dyDescent="0.2">
      <c r="A201" s="131"/>
      <c r="H201" s="131"/>
      <c r="I201" s="131"/>
      <c r="J201" s="178"/>
      <c r="K201" s="131"/>
      <c r="L201" s="131"/>
      <c r="M201" s="132"/>
      <c r="N201" s="133"/>
      <c r="O201" s="174"/>
      <c r="P201" s="161"/>
      <c r="Q201" s="133"/>
      <c r="R201" s="133"/>
      <c r="S201" s="134"/>
      <c r="T201" s="161"/>
      <c r="U201" s="135"/>
    </row>
    <row r="202" spans="1:21" s="142" customFormat="1" x14ac:dyDescent="0.2">
      <c r="A202" s="131"/>
      <c r="H202" s="131"/>
      <c r="I202" s="131"/>
      <c r="J202" s="178"/>
      <c r="K202" s="131"/>
      <c r="L202" s="131"/>
      <c r="M202" s="132"/>
      <c r="N202" s="133"/>
      <c r="O202" s="174"/>
      <c r="P202" s="161"/>
      <c r="Q202" s="133"/>
      <c r="R202" s="133"/>
      <c r="S202" s="134"/>
      <c r="T202" s="161"/>
      <c r="U202" s="135"/>
    </row>
    <row r="203" spans="1:21" s="142" customFormat="1" x14ac:dyDescent="0.2">
      <c r="A203" s="131"/>
      <c r="H203" s="131"/>
      <c r="I203" s="131"/>
      <c r="J203" s="178"/>
      <c r="K203" s="131"/>
      <c r="L203" s="131"/>
      <c r="M203" s="132"/>
      <c r="N203" s="133"/>
      <c r="O203" s="174"/>
      <c r="P203" s="161"/>
      <c r="Q203" s="133"/>
      <c r="R203" s="133"/>
      <c r="S203" s="134"/>
      <c r="T203" s="161"/>
      <c r="U203" s="135"/>
    </row>
    <row r="204" spans="1:21" s="142" customFormat="1" x14ac:dyDescent="0.2">
      <c r="A204" s="131"/>
      <c r="H204" s="131"/>
      <c r="I204" s="131"/>
      <c r="J204" s="178"/>
      <c r="K204" s="131"/>
      <c r="L204" s="131"/>
      <c r="M204" s="132"/>
      <c r="N204" s="133"/>
      <c r="O204" s="174"/>
      <c r="P204" s="161"/>
      <c r="Q204" s="133"/>
      <c r="R204" s="133"/>
      <c r="S204" s="134"/>
      <c r="T204" s="161"/>
      <c r="U204" s="135"/>
    </row>
    <row r="205" spans="1:21" s="142" customFormat="1" x14ac:dyDescent="0.2">
      <c r="A205" s="131"/>
      <c r="H205" s="131"/>
      <c r="I205" s="131"/>
      <c r="J205" s="178"/>
      <c r="K205" s="131"/>
      <c r="L205" s="131"/>
      <c r="M205" s="132"/>
      <c r="N205" s="133"/>
      <c r="O205" s="174"/>
      <c r="P205" s="161"/>
      <c r="Q205" s="133"/>
      <c r="R205" s="133"/>
      <c r="S205" s="134"/>
      <c r="T205" s="161"/>
      <c r="U205" s="135"/>
    </row>
    <row r="206" spans="1:21" s="142" customFormat="1" x14ac:dyDescent="0.2">
      <c r="A206" s="131"/>
      <c r="H206" s="131"/>
      <c r="I206" s="131"/>
      <c r="J206" s="178"/>
      <c r="K206" s="131"/>
      <c r="L206" s="131"/>
      <c r="M206" s="132"/>
      <c r="N206" s="133"/>
      <c r="O206" s="174"/>
      <c r="P206" s="161"/>
      <c r="Q206" s="133"/>
      <c r="R206" s="133"/>
      <c r="S206" s="134"/>
      <c r="T206" s="161"/>
      <c r="U206" s="135"/>
    </row>
    <row r="207" spans="1:21" s="142" customFormat="1" x14ac:dyDescent="0.2">
      <c r="A207" s="131"/>
      <c r="H207" s="131"/>
      <c r="I207" s="131"/>
      <c r="J207" s="178"/>
      <c r="K207" s="131"/>
      <c r="L207" s="131"/>
      <c r="M207" s="132"/>
      <c r="N207" s="133"/>
      <c r="O207" s="174"/>
      <c r="P207" s="161"/>
      <c r="Q207" s="133"/>
      <c r="R207" s="133"/>
      <c r="S207" s="134"/>
      <c r="T207" s="161"/>
      <c r="U207" s="135"/>
    </row>
    <row r="208" spans="1:21" s="142" customFormat="1" x14ac:dyDescent="0.2">
      <c r="A208" s="131"/>
      <c r="H208" s="131"/>
      <c r="I208" s="131"/>
      <c r="J208" s="178"/>
      <c r="K208" s="131"/>
      <c r="L208" s="131"/>
      <c r="M208" s="132"/>
      <c r="N208" s="133"/>
      <c r="O208" s="174"/>
      <c r="P208" s="161"/>
      <c r="Q208" s="133"/>
      <c r="R208" s="133"/>
      <c r="S208" s="134"/>
      <c r="T208" s="161"/>
      <c r="U208" s="135"/>
    </row>
    <row r="209" spans="1:21" s="142" customFormat="1" x14ac:dyDescent="0.2">
      <c r="A209" s="131"/>
      <c r="H209" s="131"/>
      <c r="I209" s="131"/>
      <c r="J209" s="178"/>
      <c r="K209" s="131"/>
      <c r="L209" s="131"/>
      <c r="M209" s="132"/>
      <c r="N209" s="133"/>
      <c r="O209" s="174"/>
      <c r="P209" s="161"/>
      <c r="Q209" s="133"/>
      <c r="R209" s="133"/>
      <c r="S209" s="134"/>
      <c r="T209" s="161"/>
      <c r="U209" s="135"/>
    </row>
    <row r="210" spans="1:21" s="142" customFormat="1" x14ac:dyDescent="0.2">
      <c r="A210" s="131"/>
      <c r="H210" s="131"/>
      <c r="I210" s="131"/>
      <c r="J210" s="178"/>
      <c r="K210" s="131"/>
      <c r="L210" s="131"/>
      <c r="M210" s="132"/>
      <c r="N210" s="133"/>
      <c r="O210" s="174"/>
      <c r="P210" s="161"/>
      <c r="Q210" s="133"/>
      <c r="R210" s="133"/>
      <c r="S210" s="134"/>
      <c r="T210" s="161"/>
      <c r="U210" s="135"/>
    </row>
    <row r="211" spans="1:21" s="142" customFormat="1" x14ac:dyDescent="0.2">
      <c r="A211" s="131"/>
      <c r="H211" s="131"/>
      <c r="I211" s="131"/>
      <c r="J211" s="178"/>
      <c r="K211" s="131"/>
      <c r="L211" s="131"/>
      <c r="M211" s="132"/>
      <c r="N211" s="133"/>
      <c r="O211" s="174"/>
      <c r="P211" s="161"/>
      <c r="Q211" s="133"/>
      <c r="R211" s="133"/>
      <c r="S211" s="134"/>
      <c r="T211" s="161"/>
      <c r="U211" s="135"/>
    </row>
    <row r="212" spans="1:21" s="142" customFormat="1" x14ac:dyDescent="0.2">
      <c r="A212" s="131"/>
      <c r="H212" s="131"/>
      <c r="I212" s="131"/>
      <c r="J212" s="178"/>
      <c r="K212" s="131"/>
      <c r="L212" s="131"/>
      <c r="M212" s="132"/>
      <c r="N212" s="133"/>
      <c r="O212" s="174"/>
      <c r="P212" s="161"/>
      <c r="Q212" s="133"/>
      <c r="R212" s="133"/>
      <c r="S212" s="134"/>
      <c r="T212" s="161"/>
      <c r="U212" s="135"/>
    </row>
    <row r="213" spans="1:21" s="142" customFormat="1" x14ac:dyDescent="0.2">
      <c r="A213" s="131"/>
      <c r="H213" s="131"/>
      <c r="I213" s="131"/>
      <c r="J213" s="178"/>
      <c r="K213" s="131"/>
      <c r="L213" s="131"/>
      <c r="M213" s="132"/>
      <c r="N213" s="133"/>
      <c r="O213" s="174"/>
      <c r="P213" s="161"/>
      <c r="Q213" s="133"/>
      <c r="R213" s="133"/>
      <c r="S213" s="134"/>
      <c r="T213" s="161"/>
      <c r="U213" s="135"/>
    </row>
    <row r="214" spans="1:21" s="142" customFormat="1" x14ac:dyDescent="0.2">
      <c r="A214" s="131"/>
      <c r="H214" s="131"/>
      <c r="I214" s="131"/>
      <c r="J214" s="178"/>
      <c r="K214" s="131"/>
      <c r="L214" s="131"/>
      <c r="M214" s="132"/>
      <c r="N214" s="133"/>
      <c r="O214" s="174"/>
      <c r="P214" s="161"/>
      <c r="Q214" s="133"/>
      <c r="R214" s="133"/>
      <c r="S214" s="134"/>
      <c r="T214" s="161"/>
      <c r="U214" s="135"/>
    </row>
    <row r="215" spans="1:21" s="142" customFormat="1" x14ac:dyDescent="0.2">
      <c r="A215" s="131"/>
      <c r="H215" s="131"/>
      <c r="I215" s="131"/>
      <c r="J215" s="178"/>
      <c r="K215" s="131"/>
      <c r="L215" s="131"/>
      <c r="M215" s="132"/>
      <c r="N215" s="133"/>
      <c r="O215" s="174"/>
      <c r="P215" s="161"/>
      <c r="Q215" s="133"/>
      <c r="R215" s="133"/>
      <c r="S215" s="134"/>
      <c r="T215" s="161"/>
      <c r="U215" s="135"/>
    </row>
    <row r="216" spans="1:21" s="142" customFormat="1" x14ac:dyDescent="0.2">
      <c r="A216" s="131"/>
      <c r="H216" s="131"/>
      <c r="I216" s="131"/>
      <c r="J216" s="178"/>
      <c r="K216" s="131"/>
      <c r="L216" s="131"/>
      <c r="M216" s="132"/>
      <c r="N216" s="133"/>
      <c r="O216" s="174"/>
      <c r="P216" s="161"/>
      <c r="Q216" s="133"/>
      <c r="R216" s="133"/>
      <c r="S216" s="134"/>
      <c r="T216" s="161"/>
      <c r="U216" s="135"/>
    </row>
    <row r="217" spans="1:21" s="142" customFormat="1" x14ac:dyDescent="0.2">
      <c r="A217" s="131"/>
      <c r="H217" s="131"/>
      <c r="I217" s="131"/>
      <c r="J217" s="178"/>
      <c r="K217" s="131"/>
      <c r="L217" s="131"/>
      <c r="M217" s="132"/>
      <c r="N217" s="133"/>
      <c r="O217" s="174"/>
      <c r="P217" s="161"/>
      <c r="Q217" s="133"/>
      <c r="R217" s="133"/>
      <c r="S217" s="134"/>
      <c r="T217" s="161"/>
      <c r="U217" s="135"/>
    </row>
    <row r="218" spans="1:21" s="142" customFormat="1" x14ac:dyDescent="0.2">
      <c r="A218" s="131"/>
      <c r="H218" s="131"/>
      <c r="I218" s="131"/>
      <c r="J218" s="178"/>
      <c r="K218" s="131"/>
      <c r="L218" s="131"/>
      <c r="M218" s="132"/>
      <c r="N218" s="133"/>
      <c r="O218" s="174"/>
      <c r="P218" s="161"/>
      <c r="Q218" s="133"/>
      <c r="R218" s="133"/>
      <c r="S218" s="134"/>
      <c r="T218" s="161"/>
      <c r="U218" s="135"/>
    </row>
    <row r="219" spans="1:21" s="142" customFormat="1" x14ac:dyDescent="0.2">
      <c r="A219" s="131"/>
      <c r="H219" s="131"/>
      <c r="I219" s="131"/>
      <c r="J219" s="178"/>
      <c r="K219" s="131"/>
      <c r="L219" s="131"/>
      <c r="M219" s="132"/>
      <c r="N219" s="133"/>
      <c r="O219" s="174"/>
      <c r="P219" s="161"/>
      <c r="Q219" s="133"/>
      <c r="R219" s="133"/>
      <c r="S219" s="134"/>
      <c r="T219" s="161"/>
      <c r="U219" s="135"/>
    </row>
    <row r="220" spans="1:21" s="142" customFormat="1" x14ac:dyDescent="0.2">
      <c r="A220" s="131"/>
      <c r="H220" s="131"/>
      <c r="I220" s="131"/>
      <c r="J220" s="178"/>
      <c r="K220" s="131"/>
      <c r="L220" s="131"/>
      <c r="M220" s="132"/>
      <c r="N220" s="133"/>
      <c r="O220" s="174"/>
      <c r="P220" s="161"/>
      <c r="Q220" s="133"/>
      <c r="R220" s="133"/>
      <c r="S220" s="134"/>
      <c r="T220" s="161"/>
      <c r="U220" s="135"/>
    </row>
    <row r="221" spans="1:21" s="142" customFormat="1" x14ac:dyDescent="0.2">
      <c r="A221" s="131"/>
      <c r="H221" s="131"/>
      <c r="I221" s="131"/>
      <c r="J221" s="178"/>
      <c r="K221" s="131"/>
      <c r="L221" s="131"/>
      <c r="M221" s="132"/>
      <c r="N221" s="133"/>
      <c r="O221" s="174"/>
      <c r="P221" s="161"/>
      <c r="Q221" s="133"/>
      <c r="R221" s="133"/>
      <c r="S221" s="134"/>
      <c r="T221" s="161"/>
      <c r="U221" s="135"/>
    </row>
    <row r="222" spans="1:21" s="142" customFormat="1" x14ac:dyDescent="0.2">
      <c r="A222" s="131"/>
      <c r="H222" s="131"/>
      <c r="I222" s="131"/>
      <c r="J222" s="178"/>
      <c r="K222" s="131"/>
      <c r="L222" s="131"/>
      <c r="M222" s="132"/>
      <c r="N222" s="133"/>
      <c r="O222" s="174"/>
      <c r="P222" s="161"/>
      <c r="Q222" s="133"/>
      <c r="R222" s="133"/>
      <c r="S222" s="134"/>
      <c r="T222" s="161"/>
      <c r="U222" s="135"/>
    </row>
    <row r="223" spans="1:21" s="142" customFormat="1" x14ac:dyDescent="0.2">
      <c r="A223" s="131"/>
      <c r="H223" s="131"/>
      <c r="I223" s="131"/>
      <c r="J223" s="178"/>
      <c r="K223" s="131"/>
      <c r="L223" s="131"/>
      <c r="M223" s="132"/>
      <c r="N223" s="133"/>
      <c r="O223" s="174"/>
      <c r="P223" s="161"/>
      <c r="Q223" s="133"/>
      <c r="R223" s="133"/>
      <c r="S223" s="134"/>
      <c r="T223" s="161"/>
      <c r="U223" s="135"/>
    </row>
    <row r="224" spans="1:21" s="142" customFormat="1" x14ac:dyDescent="0.2">
      <c r="A224" s="131"/>
      <c r="H224" s="131"/>
      <c r="I224" s="131"/>
      <c r="J224" s="178"/>
      <c r="K224" s="131"/>
      <c r="L224" s="131"/>
      <c r="M224" s="132"/>
      <c r="N224" s="133"/>
      <c r="O224" s="174"/>
      <c r="P224" s="161"/>
      <c r="Q224" s="133"/>
      <c r="R224" s="133"/>
      <c r="S224" s="134"/>
      <c r="T224" s="161"/>
      <c r="U224" s="135"/>
    </row>
    <row r="225" spans="1:21" s="142" customFormat="1" x14ac:dyDescent="0.2">
      <c r="A225" s="131"/>
      <c r="H225" s="131"/>
      <c r="I225" s="131"/>
      <c r="J225" s="178"/>
      <c r="K225" s="131"/>
      <c r="L225" s="131"/>
      <c r="M225" s="132"/>
      <c r="N225" s="133"/>
      <c r="O225" s="174"/>
      <c r="P225" s="161"/>
      <c r="Q225" s="133"/>
      <c r="R225" s="133"/>
      <c r="S225" s="134"/>
      <c r="T225" s="161"/>
      <c r="U225" s="135"/>
    </row>
    <row r="226" spans="1:21" s="142" customFormat="1" x14ac:dyDescent="0.2">
      <c r="A226" s="131"/>
      <c r="H226" s="131"/>
      <c r="I226" s="131"/>
      <c r="J226" s="178"/>
      <c r="K226" s="131"/>
      <c r="L226" s="131"/>
      <c r="M226" s="132"/>
      <c r="N226" s="133"/>
      <c r="O226" s="174"/>
      <c r="P226" s="161"/>
      <c r="Q226" s="133"/>
      <c r="R226" s="133"/>
      <c r="S226" s="134"/>
      <c r="T226" s="161"/>
      <c r="U226" s="135"/>
    </row>
    <row r="227" spans="1:21" s="142" customFormat="1" x14ac:dyDescent="0.2">
      <c r="A227" s="131"/>
      <c r="H227" s="131"/>
      <c r="I227" s="131"/>
      <c r="J227" s="178"/>
      <c r="K227" s="131"/>
      <c r="L227" s="131"/>
      <c r="M227" s="132"/>
      <c r="N227" s="133"/>
      <c r="O227" s="174"/>
      <c r="P227" s="161"/>
      <c r="Q227" s="133"/>
      <c r="R227" s="133"/>
      <c r="S227" s="134"/>
      <c r="T227" s="161"/>
      <c r="U227" s="135"/>
    </row>
    <row r="228" spans="1:21" s="142" customFormat="1" x14ac:dyDescent="0.2">
      <c r="A228" s="131"/>
      <c r="H228" s="131"/>
      <c r="I228" s="131"/>
      <c r="J228" s="178"/>
      <c r="K228" s="131"/>
      <c r="L228" s="131"/>
      <c r="M228" s="132"/>
      <c r="N228" s="133"/>
      <c r="O228" s="174"/>
      <c r="P228" s="161"/>
      <c r="Q228" s="133"/>
      <c r="R228" s="133"/>
      <c r="S228" s="134"/>
      <c r="T228" s="161"/>
      <c r="U228" s="135"/>
    </row>
    <row r="229" spans="1:21" s="142" customFormat="1" x14ac:dyDescent="0.2">
      <c r="A229" s="131"/>
      <c r="H229" s="131"/>
      <c r="I229" s="131"/>
      <c r="J229" s="178"/>
      <c r="K229" s="131"/>
      <c r="L229" s="131"/>
      <c r="M229" s="132"/>
      <c r="N229" s="133"/>
      <c r="O229" s="174"/>
      <c r="P229" s="161"/>
      <c r="Q229" s="133"/>
      <c r="R229" s="133"/>
      <c r="S229" s="134"/>
      <c r="T229" s="161"/>
      <c r="U229" s="135"/>
    </row>
    <row r="230" spans="1:21" s="142" customFormat="1" x14ac:dyDescent="0.2">
      <c r="A230" s="131"/>
      <c r="H230" s="131"/>
      <c r="I230" s="131"/>
      <c r="J230" s="178"/>
      <c r="K230" s="131"/>
      <c r="L230" s="131"/>
      <c r="M230" s="132"/>
      <c r="N230" s="133"/>
      <c r="O230" s="174"/>
      <c r="P230" s="161"/>
      <c r="Q230" s="133"/>
      <c r="R230" s="133"/>
      <c r="S230" s="134"/>
      <c r="T230" s="161"/>
      <c r="U230" s="135"/>
    </row>
    <row r="231" spans="1:21" s="142" customFormat="1" x14ac:dyDescent="0.2">
      <c r="A231" s="131"/>
      <c r="H231" s="131"/>
      <c r="I231" s="131"/>
      <c r="J231" s="178"/>
      <c r="K231" s="131"/>
      <c r="L231" s="131"/>
      <c r="M231" s="132"/>
      <c r="N231" s="133"/>
      <c r="O231" s="174"/>
      <c r="P231" s="161"/>
      <c r="Q231" s="133"/>
      <c r="R231" s="133"/>
      <c r="S231" s="134"/>
      <c r="T231" s="161"/>
      <c r="U231" s="135"/>
    </row>
    <row r="232" spans="1:21" s="142" customFormat="1" x14ac:dyDescent="0.2">
      <c r="A232" s="131"/>
      <c r="H232" s="131"/>
      <c r="I232" s="131"/>
      <c r="J232" s="178"/>
      <c r="K232" s="131"/>
      <c r="L232" s="131"/>
      <c r="M232" s="132"/>
      <c r="N232" s="133"/>
      <c r="O232" s="174"/>
      <c r="P232" s="161"/>
      <c r="Q232" s="133"/>
      <c r="R232" s="133"/>
      <c r="S232" s="134"/>
      <c r="T232" s="161"/>
      <c r="U232" s="135"/>
    </row>
    <row r="233" spans="1:21" s="142" customFormat="1" x14ac:dyDescent="0.2">
      <c r="A233" s="131"/>
      <c r="H233" s="131"/>
      <c r="I233" s="131"/>
      <c r="J233" s="178"/>
      <c r="K233" s="131"/>
      <c r="L233" s="131"/>
      <c r="M233" s="132"/>
      <c r="N233" s="133"/>
      <c r="O233" s="174"/>
      <c r="P233" s="161"/>
      <c r="Q233" s="133"/>
      <c r="R233" s="133"/>
      <c r="S233" s="134"/>
      <c r="T233" s="161"/>
      <c r="U233" s="135"/>
    </row>
    <row r="234" spans="1:21" s="142" customFormat="1" x14ac:dyDescent="0.2">
      <c r="A234" s="131"/>
      <c r="H234" s="131"/>
      <c r="I234" s="131"/>
      <c r="J234" s="178"/>
      <c r="K234" s="131"/>
      <c r="L234" s="131"/>
      <c r="M234" s="132"/>
      <c r="N234" s="133"/>
      <c r="O234" s="174"/>
      <c r="P234" s="161"/>
      <c r="Q234" s="133"/>
      <c r="R234" s="133"/>
      <c r="S234" s="134"/>
      <c r="T234" s="161"/>
      <c r="U234" s="135"/>
    </row>
    <row r="235" spans="1:21" s="142" customFormat="1" x14ac:dyDescent="0.2">
      <c r="A235" s="131"/>
      <c r="H235" s="131"/>
      <c r="I235" s="131"/>
      <c r="J235" s="178"/>
      <c r="K235" s="131"/>
      <c r="L235" s="131"/>
      <c r="M235" s="132"/>
      <c r="N235" s="133"/>
      <c r="O235" s="174"/>
      <c r="P235" s="161"/>
      <c r="Q235" s="133"/>
      <c r="R235" s="133"/>
      <c r="S235" s="134"/>
      <c r="T235" s="161"/>
      <c r="U235" s="135"/>
    </row>
    <row r="236" spans="1:21" s="142" customFormat="1" x14ac:dyDescent="0.2">
      <c r="A236" s="131"/>
      <c r="H236" s="131"/>
      <c r="I236" s="131"/>
      <c r="J236" s="178"/>
      <c r="K236" s="131"/>
      <c r="L236" s="131"/>
      <c r="M236" s="132"/>
      <c r="N236" s="133"/>
      <c r="O236" s="174"/>
      <c r="P236" s="161"/>
      <c r="Q236" s="133"/>
      <c r="R236" s="133"/>
      <c r="S236" s="134"/>
      <c r="T236" s="161"/>
      <c r="U236" s="135"/>
    </row>
    <row r="237" spans="1:21" s="142" customFormat="1" x14ac:dyDescent="0.2">
      <c r="A237" s="131"/>
      <c r="H237" s="131"/>
      <c r="I237" s="131"/>
      <c r="J237" s="178"/>
      <c r="K237" s="131"/>
      <c r="L237" s="131"/>
      <c r="M237" s="132"/>
      <c r="N237" s="133"/>
      <c r="O237" s="174"/>
      <c r="P237" s="161"/>
      <c r="Q237" s="133"/>
      <c r="R237" s="133"/>
      <c r="S237" s="134"/>
      <c r="T237" s="161"/>
      <c r="U237" s="135"/>
    </row>
    <row r="238" spans="1:21" s="142" customFormat="1" x14ac:dyDescent="0.2">
      <c r="A238" s="131"/>
      <c r="H238" s="131"/>
      <c r="I238" s="131"/>
      <c r="J238" s="178"/>
      <c r="K238" s="131"/>
      <c r="L238" s="131"/>
      <c r="M238" s="132"/>
      <c r="N238" s="133"/>
      <c r="O238" s="174"/>
      <c r="P238" s="161"/>
      <c r="Q238" s="133"/>
      <c r="R238" s="133"/>
      <c r="S238" s="134"/>
      <c r="T238" s="161"/>
      <c r="U238" s="135"/>
    </row>
    <row r="239" spans="1:21" s="142" customFormat="1" x14ac:dyDescent="0.2">
      <c r="A239" s="131"/>
      <c r="H239" s="131"/>
      <c r="I239" s="131"/>
      <c r="J239" s="178"/>
      <c r="K239" s="131"/>
      <c r="L239" s="131"/>
      <c r="M239" s="132"/>
      <c r="N239" s="133"/>
      <c r="O239" s="174"/>
      <c r="P239" s="161"/>
      <c r="Q239" s="133"/>
      <c r="R239" s="133"/>
      <c r="S239" s="134"/>
      <c r="T239" s="161"/>
      <c r="U239" s="135"/>
    </row>
    <row r="240" spans="1:21" s="142" customFormat="1" x14ac:dyDescent="0.2">
      <c r="A240" s="131"/>
      <c r="H240" s="131"/>
      <c r="I240" s="131"/>
      <c r="J240" s="178"/>
      <c r="K240" s="131"/>
      <c r="L240" s="131"/>
      <c r="M240" s="132"/>
      <c r="N240" s="133"/>
      <c r="O240" s="174"/>
      <c r="P240" s="161"/>
      <c r="Q240" s="133"/>
      <c r="R240" s="133"/>
      <c r="S240" s="134"/>
      <c r="T240" s="161"/>
      <c r="U240" s="135"/>
    </row>
    <row r="241" spans="1:21" s="142" customFormat="1" x14ac:dyDescent="0.2">
      <c r="A241" s="131"/>
      <c r="H241" s="131"/>
      <c r="I241" s="131"/>
      <c r="J241" s="178"/>
      <c r="K241" s="131"/>
      <c r="L241" s="131"/>
      <c r="M241" s="132"/>
      <c r="N241" s="133"/>
      <c r="O241" s="174"/>
      <c r="P241" s="161"/>
      <c r="Q241" s="133"/>
      <c r="R241" s="133"/>
      <c r="S241" s="134"/>
      <c r="T241" s="161"/>
      <c r="U241" s="135"/>
    </row>
    <row r="242" spans="1:21" s="142" customFormat="1" x14ac:dyDescent="0.2">
      <c r="A242" s="131"/>
      <c r="H242" s="131"/>
      <c r="I242" s="131"/>
      <c r="J242" s="178"/>
      <c r="K242" s="131"/>
      <c r="L242" s="131"/>
      <c r="M242" s="132"/>
      <c r="N242" s="133"/>
      <c r="O242" s="174"/>
      <c r="P242" s="161"/>
      <c r="Q242" s="133"/>
      <c r="R242" s="133"/>
      <c r="S242" s="134"/>
      <c r="T242" s="161"/>
      <c r="U242" s="135"/>
    </row>
    <row r="243" spans="1:21" s="142" customFormat="1" x14ac:dyDescent="0.2">
      <c r="A243" s="131"/>
      <c r="H243" s="131"/>
      <c r="I243" s="131"/>
      <c r="J243" s="178"/>
      <c r="K243" s="131"/>
      <c r="L243" s="131"/>
      <c r="M243" s="132"/>
      <c r="N243" s="133"/>
      <c r="O243" s="174"/>
      <c r="P243" s="161"/>
      <c r="Q243" s="133"/>
      <c r="R243" s="133"/>
      <c r="S243" s="134"/>
      <c r="T243" s="161"/>
      <c r="U243" s="135"/>
    </row>
    <row r="244" spans="1:21" s="142" customFormat="1" x14ac:dyDescent="0.2">
      <c r="A244" s="131"/>
      <c r="H244" s="131"/>
      <c r="I244" s="131"/>
      <c r="J244" s="178"/>
      <c r="K244" s="131"/>
      <c r="L244" s="131"/>
      <c r="M244" s="132"/>
      <c r="N244" s="133"/>
      <c r="O244" s="174"/>
      <c r="P244" s="161"/>
      <c r="Q244" s="133"/>
      <c r="R244" s="133"/>
      <c r="S244" s="134"/>
      <c r="T244" s="161"/>
      <c r="U244" s="135"/>
    </row>
    <row r="245" spans="1:21" s="142" customFormat="1" x14ac:dyDescent="0.2">
      <c r="A245" s="131"/>
      <c r="H245" s="131"/>
      <c r="I245" s="131"/>
      <c r="J245" s="178"/>
      <c r="K245" s="131"/>
      <c r="L245" s="131"/>
      <c r="M245" s="132"/>
      <c r="N245" s="133"/>
      <c r="O245" s="174"/>
      <c r="P245" s="161"/>
      <c r="Q245" s="133"/>
      <c r="R245" s="133"/>
      <c r="S245" s="134"/>
      <c r="T245" s="161"/>
      <c r="U245" s="135"/>
    </row>
    <row r="246" spans="1:21" s="142" customFormat="1" x14ac:dyDescent="0.2">
      <c r="A246" s="131"/>
      <c r="H246" s="131"/>
      <c r="I246" s="131"/>
      <c r="J246" s="178"/>
      <c r="K246" s="131"/>
      <c r="L246" s="131"/>
      <c r="M246" s="132"/>
      <c r="N246" s="133"/>
      <c r="O246" s="174"/>
      <c r="P246" s="161"/>
      <c r="Q246" s="133"/>
      <c r="R246" s="133"/>
      <c r="S246" s="134"/>
      <c r="T246" s="161"/>
      <c r="U246" s="135"/>
    </row>
    <row r="247" spans="1:21" s="142" customFormat="1" x14ac:dyDescent="0.2">
      <c r="A247" s="131"/>
      <c r="H247" s="131"/>
      <c r="I247" s="131"/>
      <c r="J247" s="178"/>
      <c r="K247" s="131"/>
      <c r="L247" s="131"/>
      <c r="M247" s="132"/>
      <c r="N247" s="133"/>
      <c r="O247" s="174"/>
      <c r="P247" s="161"/>
      <c r="Q247" s="133"/>
      <c r="R247" s="133"/>
      <c r="S247" s="134"/>
      <c r="T247" s="161"/>
      <c r="U247" s="135"/>
    </row>
    <row r="248" spans="1:21" s="142" customFormat="1" x14ac:dyDescent="0.2">
      <c r="A248" s="131"/>
      <c r="H248" s="131"/>
      <c r="I248" s="131"/>
      <c r="J248" s="178"/>
      <c r="K248" s="131"/>
      <c r="L248" s="131"/>
      <c r="M248" s="132"/>
      <c r="N248" s="133"/>
      <c r="O248" s="174"/>
      <c r="P248" s="161"/>
      <c r="Q248" s="133"/>
      <c r="R248" s="133"/>
      <c r="S248" s="134"/>
      <c r="T248" s="161"/>
      <c r="U248" s="135"/>
    </row>
    <row r="249" spans="1:21" s="142" customFormat="1" x14ac:dyDescent="0.2">
      <c r="A249" s="131"/>
      <c r="H249" s="131"/>
      <c r="I249" s="131"/>
      <c r="J249" s="178"/>
      <c r="K249" s="131"/>
      <c r="L249" s="131"/>
      <c r="M249" s="132"/>
      <c r="N249" s="133"/>
      <c r="O249" s="174"/>
      <c r="P249" s="161"/>
      <c r="Q249" s="133"/>
      <c r="R249" s="133"/>
      <c r="S249" s="134"/>
      <c r="T249" s="161"/>
      <c r="U249" s="135"/>
    </row>
    <row r="250" spans="1:21" s="142" customFormat="1" x14ac:dyDescent="0.2">
      <c r="A250" s="131"/>
      <c r="H250" s="131"/>
      <c r="I250" s="131"/>
      <c r="J250" s="178"/>
      <c r="K250" s="131"/>
      <c r="L250" s="131"/>
      <c r="M250" s="132"/>
      <c r="N250" s="133"/>
      <c r="O250" s="174"/>
      <c r="P250" s="161"/>
      <c r="Q250" s="133"/>
      <c r="R250" s="133"/>
      <c r="S250" s="134"/>
      <c r="T250" s="161"/>
      <c r="U250" s="135"/>
    </row>
    <row r="251" spans="1:21" s="142" customFormat="1" x14ac:dyDescent="0.2">
      <c r="A251" s="131"/>
      <c r="H251" s="131"/>
      <c r="I251" s="131"/>
      <c r="J251" s="178"/>
      <c r="K251" s="131"/>
      <c r="L251" s="131"/>
      <c r="M251" s="132"/>
      <c r="N251" s="133"/>
      <c r="O251" s="174"/>
      <c r="P251" s="161"/>
      <c r="Q251" s="133"/>
      <c r="R251" s="133"/>
      <c r="S251" s="134"/>
      <c r="T251" s="161"/>
      <c r="U251" s="135"/>
    </row>
    <row r="252" spans="1:21" s="142" customFormat="1" x14ac:dyDescent="0.2">
      <c r="A252" s="131"/>
      <c r="H252" s="131"/>
      <c r="I252" s="131"/>
      <c r="J252" s="178"/>
      <c r="K252" s="131"/>
      <c r="L252" s="131"/>
      <c r="M252" s="132"/>
      <c r="N252" s="133"/>
      <c r="O252" s="174"/>
      <c r="P252" s="161"/>
      <c r="Q252" s="133"/>
      <c r="R252" s="133"/>
      <c r="S252" s="134"/>
      <c r="T252" s="161"/>
      <c r="U252" s="135"/>
    </row>
    <row r="253" spans="1:21" s="142" customFormat="1" x14ac:dyDescent="0.2">
      <c r="A253" s="131"/>
      <c r="H253" s="131"/>
      <c r="I253" s="131"/>
      <c r="J253" s="178"/>
      <c r="K253" s="131"/>
      <c r="L253" s="131"/>
      <c r="M253" s="132"/>
      <c r="N253" s="133"/>
      <c r="O253" s="174"/>
      <c r="P253" s="161"/>
      <c r="Q253" s="133"/>
      <c r="R253" s="133"/>
      <c r="S253" s="134"/>
      <c r="T253" s="161"/>
      <c r="U253" s="135"/>
    </row>
    <row r="254" spans="1:21" s="142" customFormat="1" x14ac:dyDescent="0.2">
      <c r="A254" s="131"/>
      <c r="H254" s="131"/>
      <c r="I254" s="131"/>
      <c r="J254" s="178"/>
      <c r="K254" s="131"/>
      <c r="L254" s="131"/>
      <c r="M254" s="132"/>
      <c r="N254" s="133"/>
      <c r="O254" s="174"/>
      <c r="P254" s="161"/>
      <c r="Q254" s="133"/>
      <c r="R254" s="133"/>
      <c r="S254" s="134"/>
      <c r="T254" s="161"/>
      <c r="U254" s="135"/>
    </row>
    <row r="255" spans="1:21" s="142" customFormat="1" x14ac:dyDescent="0.2">
      <c r="A255" s="131"/>
      <c r="H255" s="131"/>
      <c r="I255" s="131"/>
      <c r="J255" s="178"/>
      <c r="K255" s="131"/>
      <c r="L255" s="131"/>
      <c r="M255" s="132"/>
      <c r="N255" s="133"/>
      <c r="O255" s="174"/>
      <c r="P255" s="161"/>
      <c r="Q255" s="133"/>
      <c r="R255" s="133"/>
      <c r="S255" s="134"/>
      <c r="T255" s="161"/>
      <c r="U255" s="135"/>
    </row>
    <row r="256" spans="1:21" s="142" customFormat="1" x14ac:dyDescent="0.2">
      <c r="A256" s="131"/>
      <c r="H256" s="131"/>
      <c r="I256" s="131"/>
      <c r="J256" s="178"/>
      <c r="K256" s="131"/>
      <c r="L256" s="131"/>
      <c r="M256" s="132"/>
      <c r="N256" s="133"/>
      <c r="O256" s="174"/>
      <c r="P256" s="161"/>
      <c r="Q256" s="133"/>
      <c r="R256" s="133"/>
      <c r="S256" s="134"/>
      <c r="T256" s="161"/>
      <c r="U256" s="135"/>
    </row>
    <row r="257" spans="1:21" s="142" customFormat="1" x14ac:dyDescent="0.2">
      <c r="A257" s="131"/>
      <c r="H257" s="131"/>
      <c r="I257" s="131"/>
      <c r="J257" s="178"/>
      <c r="K257" s="131"/>
      <c r="L257" s="131"/>
      <c r="M257" s="132"/>
      <c r="N257" s="133"/>
      <c r="O257" s="174"/>
      <c r="P257" s="161"/>
      <c r="Q257" s="133"/>
      <c r="R257" s="133"/>
      <c r="S257" s="134"/>
      <c r="T257" s="161"/>
      <c r="U257" s="135"/>
    </row>
    <row r="258" spans="1:21" s="142" customFormat="1" x14ac:dyDescent="0.2">
      <c r="A258" s="131"/>
      <c r="H258" s="131"/>
      <c r="I258" s="131"/>
      <c r="J258" s="178"/>
      <c r="K258" s="131"/>
      <c r="L258" s="131"/>
      <c r="M258" s="132"/>
      <c r="N258" s="133"/>
      <c r="O258" s="174"/>
      <c r="P258" s="161"/>
      <c r="Q258" s="133"/>
      <c r="R258" s="133"/>
      <c r="S258" s="134"/>
      <c r="T258" s="161"/>
      <c r="U258" s="135"/>
    </row>
    <row r="259" spans="1:21" s="142" customFormat="1" x14ac:dyDescent="0.2">
      <c r="A259" s="131"/>
      <c r="H259" s="131"/>
      <c r="I259" s="131"/>
      <c r="J259" s="178"/>
      <c r="K259" s="131"/>
      <c r="L259" s="131"/>
      <c r="M259" s="132"/>
      <c r="N259" s="133"/>
      <c r="O259" s="174"/>
      <c r="P259" s="161"/>
      <c r="Q259" s="133"/>
      <c r="R259" s="133"/>
      <c r="S259" s="134"/>
      <c r="T259" s="161"/>
      <c r="U259" s="135"/>
    </row>
    <row r="260" spans="1:21" s="142" customFormat="1" x14ac:dyDescent="0.2">
      <c r="A260" s="131"/>
      <c r="H260" s="131"/>
      <c r="I260" s="131"/>
      <c r="J260" s="178"/>
      <c r="K260" s="131"/>
      <c r="L260" s="131"/>
      <c r="M260" s="132"/>
      <c r="N260" s="133"/>
      <c r="O260" s="174"/>
      <c r="P260" s="161"/>
      <c r="Q260" s="133"/>
      <c r="R260" s="133"/>
      <c r="S260" s="134"/>
      <c r="T260" s="161"/>
      <c r="U260" s="135"/>
    </row>
    <row r="261" spans="1:21" s="142" customFormat="1" x14ac:dyDescent="0.2">
      <c r="A261" s="131"/>
      <c r="H261" s="131"/>
      <c r="I261" s="131"/>
      <c r="J261" s="178"/>
      <c r="K261" s="131"/>
      <c r="L261" s="131"/>
      <c r="M261" s="132"/>
      <c r="N261" s="133"/>
      <c r="O261" s="174"/>
      <c r="P261" s="161"/>
      <c r="Q261" s="133"/>
      <c r="R261" s="133"/>
      <c r="S261" s="134"/>
      <c r="T261" s="161"/>
      <c r="U261" s="135"/>
    </row>
    <row r="262" spans="1:21" s="142" customFormat="1" x14ac:dyDescent="0.2">
      <c r="A262" s="131"/>
      <c r="H262" s="131"/>
      <c r="I262" s="131"/>
      <c r="J262" s="178"/>
      <c r="K262" s="131"/>
      <c r="L262" s="131"/>
      <c r="M262" s="132"/>
      <c r="N262" s="133"/>
      <c r="O262" s="174"/>
      <c r="P262" s="161"/>
      <c r="Q262" s="133"/>
      <c r="R262" s="133"/>
      <c r="S262" s="134"/>
      <c r="T262" s="161"/>
      <c r="U262" s="135"/>
    </row>
    <row r="263" spans="1:21" s="142" customFormat="1" x14ac:dyDescent="0.2">
      <c r="A263" s="131"/>
      <c r="H263" s="131"/>
      <c r="I263" s="131"/>
      <c r="J263" s="178"/>
      <c r="K263" s="131"/>
      <c r="L263" s="131"/>
      <c r="M263" s="132"/>
      <c r="N263" s="133"/>
      <c r="O263" s="174"/>
      <c r="P263" s="161"/>
      <c r="Q263" s="133"/>
      <c r="R263" s="133"/>
      <c r="S263" s="134"/>
      <c r="T263" s="161"/>
      <c r="U263" s="135"/>
    </row>
    <row r="264" spans="1:21" s="142" customFormat="1" x14ac:dyDescent="0.2">
      <c r="A264" s="131"/>
      <c r="H264" s="131"/>
      <c r="I264" s="131"/>
      <c r="J264" s="178"/>
      <c r="K264" s="131"/>
      <c r="L264" s="131"/>
      <c r="M264" s="132"/>
      <c r="N264" s="133"/>
      <c r="O264" s="174"/>
      <c r="P264" s="161"/>
      <c r="Q264" s="133"/>
      <c r="R264" s="133"/>
      <c r="S264" s="134"/>
      <c r="T264" s="161"/>
      <c r="U264" s="135"/>
    </row>
    <row r="265" spans="1:21" s="142" customFormat="1" x14ac:dyDescent="0.2">
      <c r="A265" s="131"/>
      <c r="H265" s="131"/>
      <c r="I265" s="131"/>
      <c r="J265" s="178"/>
      <c r="K265" s="131"/>
      <c r="L265" s="131"/>
      <c r="M265" s="132"/>
      <c r="N265" s="133"/>
      <c r="O265" s="174"/>
      <c r="P265" s="161"/>
      <c r="Q265" s="133"/>
      <c r="R265" s="133"/>
      <c r="S265" s="134"/>
      <c r="T265" s="161"/>
      <c r="U265" s="135"/>
    </row>
    <row r="266" spans="1:21" s="142" customFormat="1" x14ac:dyDescent="0.2">
      <c r="A266" s="131"/>
      <c r="H266" s="131"/>
      <c r="I266" s="131"/>
      <c r="J266" s="178"/>
      <c r="K266" s="131"/>
      <c r="L266" s="131"/>
      <c r="M266" s="132"/>
      <c r="N266" s="133"/>
      <c r="O266" s="174"/>
      <c r="P266" s="161"/>
      <c r="Q266" s="133"/>
      <c r="R266" s="133"/>
      <c r="S266" s="134"/>
      <c r="T266" s="161"/>
      <c r="U266" s="135"/>
    </row>
    <row r="267" spans="1:21" s="142" customFormat="1" x14ac:dyDescent="0.2">
      <c r="A267" s="131"/>
      <c r="H267" s="131"/>
      <c r="I267" s="131"/>
      <c r="J267" s="178"/>
      <c r="K267" s="131"/>
      <c r="L267" s="131"/>
      <c r="M267" s="132"/>
      <c r="N267" s="133"/>
      <c r="O267" s="174"/>
      <c r="P267" s="161"/>
      <c r="Q267" s="133"/>
      <c r="R267" s="133"/>
      <c r="S267" s="134"/>
      <c r="T267" s="161"/>
      <c r="U267" s="135"/>
    </row>
    <row r="268" spans="1:21" s="142" customFormat="1" x14ac:dyDescent="0.2">
      <c r="A268" s="131"/>
      <c r="H268" s="131"/>
      <c r="I268" s="131"/>
      <c r="J268" s="178"/>
      <c r="K268" s="131"/>
      <c r="L268" s="131"/>
      <c r="M268" s="132"/>
      <c r="N268" s="133"/>
      <c r="O268" s="174"/>
      <c r="P268" s="161"/>
      <c r="Q268" s="133"/>
      <c r="R268" s="133"/>
      <c r="S268" s="134"/>
      <c r="T268" s="161"/>
      <c r="U268" s="135"/>
    </row>
    <row r="269" spans="1:21" s="142" customFormat="1" x14ac:dyDescent="0.2">
      <c r="A269" s="131"/>
      <c r="H269" s="131"/>
      <c r="I269" s="131"/>
      <c r="J269" s="178"/>
      <c r="K269" s="131"/>
      <c r="L269" s="131"/>
      <c r="M269" s="132"/>
      <c r="N269" s="133"/>
      <c r="O269" s="174"/>
      <c r="P269" s="161"/>
      <c r="Q269" s="133"/>
      <c r="R269" s="133"/>
      <c r="S269" s="134"/>
      <c r="T269" s="161"/>
      <c r="U269" s="135"/>
    </row>
    <row r="270" spans="1:21" s="142" customFormat="1" x14ac:dyDescent="0.2">
      <c r="A270" s="131"/>
      <c r="H270" s="131"/>
      <c r="I270" s="131"/>
      <c r="J270" s="178"/>
      <c r="K270" s="131"/>
      <c r="L270" s="131"/>
      <c r="M270" s="132"/>
      <c r="N270" s="133"/>
      <c r="O270" s="174"/>
      <c r="P270" s="161"/>
      <c r="Q270" s="133"/>
      <c r="R270" s="133"/>
      <c r="S270" s="134"/>
      <c r="T270" s="161"/>
      <c r="U270" s="135"/>
    </row>
    <row r="271" spans="1:21" s="142" customFormat="1" x14ac:dyDescent="0.2">
      <c r="A271" s="131"/>
      <c r="H271" s="131"/>
      <c r="I271" s="131"/>
      <c r="J271" s="178"/>
      <c r="K271" s="131"/>
      <c r="L271" s="131"/>
      <c r="M271" s="132"/>
      <c r="N271" s="133"/>
      <c r="O271" s="174"/>
      <c r="P271" s="161"/>
      <c r="Q271" s="133"/>
      <c r="R271" s="133"/>
      <c r="S271" s="134"/>
      <c r="T271" s="161"/>
      <c r="U271" s="135"/>
    </row>
    <row r="272" spans="1:21" s="142" customFormat="1" x14ac:dyDescent="0.2">
      <c r="A272" s="131"/>
      <c r="H272" s="131"/>
      <c r="I272" s="131"/>
      <c r="J272" s="178"/>
      <c r="K272" s="131"/>
      <c r="L272" s="131"/>
      <c r="M272" s="132"/>
      <c r="N272" s="133"/>
      <c r="O272" s="174"/>
      <c r="P272" s="161"/>
      <c r="Q272" s="133"/>
      <c r="R272" s="133"/>
      <c r="S272" s="134"/>
      <c r="T272" s="161"/>
      <c r="U272" s="135"/>
    </row>
    <row r="273" spans="1:21" s="142" customFormat="1" x14ac:dyDescent="0.2">
      <c r="A273" s="131"/>
      <c r="H273" s="131"/>
      <c r="I273" s="131"/>
      <c r="J273" s="178"/>
      <c r="K273" s="131"/>
      <c r="L273" s="131"/>
      <c r="M273" s="132"/>
      <c r="N273" s="133"/>
      <c r="O273" s="174"/>
      <c r="P273" s="161"/>
      <c r="Q273" s="133"/>
      <c r="R273" s="133"/>
      <c r="S273" s="134"/>
      <c r="T273" s="161"/>
      <c r="U273" s="135"/>
    </row>
    <row r="274" spans="1:21" s="142" customFormat="1" x14ac:dyDescent="0.2">
      <c r="A274" s="131"/>
      <c r="H274" s="131"/>
      <c r="I274" s="131"/>
      <c r="J274" s="178"/>
      <c r="K274" s="131"/>
      <c r="L274" s="131"/>
      <c r="M274" s="132"/>
      <c r="N274" s="133"/>
      <c r="O274" s="174"/>
      <c r="P274" s="161"/>
      <c r="Q274" s="133"/>
      <c r="R274" s="133"/>
      <c r="S274" s="134"/>
      <c r="T274" s="161"/>
      <c r="U274" s="135"/>
    </row>
    <row r="275" spans="1:21" s="142" customFormat="1" x14ac:dyDescent="0.2">
      <c r="A275" s="131"/>
      <c r="H275" s="131"/>
      <c r="I275" s="131"/>
      <c r="J275" s="178"/>
      <c r="K275" s="131"/>
      <c r="L275" s="131"/>
      <c r="M275" s="132"/>
      <c r="N275" s="133"/>
      <c r="O275" s="174"/>
      <c r="P275" s="161"/>
      <c r="Q275" s="133"/>
      <c r="R275" s="133"/>
      <c r="S275" s="134"/>
      <c r="T275" s="161"/>
      <c r="U275" s="135"/>
    </row>
    <row r="276" spans="1:21" s="142" customFormat="1" x14ac:dyDescent="0.2">
      <c r="A276" s="131"/>
      <c r="H276" s="131"/>
      <c r="I276" s="131"/>
      <c r="J276" s="178"/>
      <c r="K276" s="131"/>
      <c r="L276" s="131"/>
      <c r="M276" s="132"/>
      <c r="N276" s="133"/>
      <c r="O276" s="174"/>
      <c r="P276" s="161"/>
      <c r="Q276" s="133"/>
      <c r="R276" s="133"/>
      <c r="S276" s="134"/>
      <c r="T276" s="161"/>
      <c r="U276" s="135"/>
    </row>
    <row r="277" spans="1:21" s="142" customFormat="1" x14ac:dyDescent="0.2">
      <c r="A277" s="131"/>
      <c r="H277" s="131"/>
      <c r="I277" s="131"/>
      <c r="J277" s="178"/>
      <c r="K277" s="131"/>
      <c r="L277" s="131"/>
      <c r="M277" s="132"/>
      <c r="N277" s="133"/>
      <c r="O277" s="174"/>
      <c r="P277" s="161"/>
      <c r="Q277" s="133"/>
      <c r="R277" s="133"/>
      <c r="S277" s="134"/>
      <c r="T277" s="161"/>
      <c r="U277" s="135"/>
    </row>
    <row r="278" spans="1:21" s="142" customFormat="1" x14ac:dyDescent="0.2">
      <c r="A278" s="131"/>
      <c r="H278" s="131"/>
      <c r="I278" s="131"/>
      <c r="J278" s="178"/>
      <c r="K278" s="131"/>
      <c r="L278" s="131"/>
      <c r="M278" s="132"/>
      <c r="N278" s="133"/>
      <c r="O278" s="174"/>
      <c r="P278" s="161"/>
      <c r="Q278" s="133"/>
      <c r="R278" s="133"/>
      <c r="S278" s="134"/>
      <c r="T278" s="161"/>
      <c r="U278" s="135"/>
    </row>
    <row r="279" spans="1:21" s="142" customFormat="1" x14ac:dyDescent="0.2">
      <c r="A279" s="131"/>
      <c r="H279" s="131"/>
      <c r="I279" s="131"/>
      <c r="J279" s="178"/>
      <c r="K279" s="131"/>
      <c r="L279" s="131"/>
      <c r="M279" s="132"/>
      <c r="N279" s="133"/>
      <c r="O279" s="174"/>
      <c r="P279" s="161"/>
      <c r="Q279" s="133"/>
      <c r="R279" s="133"/>
      <c r="S279" s="134"/>
      <c r="T279" s="161"/>
      <c r="U279" s="135"/>
    </row>
    <row r="280" spans="1:21" s="142" customFormat="1" x14ac:dyDescent="0.2">
      <c r="A280" s="131"/>
      <c r="H280" s="131"/>
      <c r="I280" s="131"/>
      <c r="J280" s="178"/>
      <c r="K280" s="131"/>
      <c r="L280" s="131"/>
      <c r="M280" s="132"/>
      <c r="N280" s="133"/>
      <c r="O280" s="174"/>
      <c r="P280" s="161"/>
      <c r="Q280" s="133"/>
      <c r="R280" s="133"/>
      <c r="S280" s="134"/>
      <c r="T280" s="161"/>
      <c r="U280" s="135"/>
    </row>
    <row r="281" spans="1:21" s="142" customFormat="1" x14ac:dyDescent="0.2">
      <c r="A281" s="131"/>
      <c r="H281" s="131"/>
      <c r="I281" s="131"/>
      <c r="J281" s="178"/>
      <c r="K281" s="131"/>
      <c r="L281" s="131"/>
      <c r="M281" s="132"/>
      <c r="N281" s="133"/>
      <c r="O281" s="174"/>
      <c r="P281" s="161"/>
      <c r="Q281" s="133"/>
      <c r="R281" s="133"/>
      <c r="S281" s="134"/>
      <c r="T281" s="161"/>
      <c r="U281" s="135"/>
    </row>
    <row r="282" spans="1:21" s="142" customFormat="1" x14ac:dyDescent="0.2">
      <c r="A282" s="131"/>
      <c r="H282" s="131"/>
      <c r="I282" s="131"/>
      <c r="J282" s="178"/>
      <c r="K282" s="131"/>
      <c r="L282" s="131"/>
      <c r="M282" s="132"/>
      <c r="N282" s="133"/>
      <c r="O282" s="174"/>
      <c r="P282" s="161"/>
      <c r="Q282" s="133"/>
      <c r="R282" s="133"/>
      <c r="S282" s="134"/>
      <c r="T282" s="161"/>
      <c r="U282" s="135"/>
    </row>
    <row r="283" spans="1:21" s="142" customFormat="1" x14ac:dyDescent="0.2">
      <c r="A283" s="131"/>
      <c r="H283" s="131"/>
      <c r="I283" s="131"/>
      <c r="J283" s="178"/>
      <c r="K283" s="131"/>
      <c r="L283" s="131"/>
      <c r="M283" s="132"/>
      <c r="N283" s="133"/>
      <c r="O283" s="174"/>
      <c r="P283" s="161"/>
      <c r="Q283" s="133"/>
      <c r="R283" s="133"/>
      <c r="S283" s="134"/>
      <c r="T283" s="161"/>
      <c r="U283" s="135"/>
    </row>
    <row r="284" spans="1:21" s="142" customFormat="1" x14ac:dyDescent="0.2">
      <c r="A284" s="131"/>
      <c r="H284" s="131"/>
      <c r="I284" s="131"/>
      <c r="J284" s="178"/>
      <c r="K284" s="131"/>
      <c r="L284" s="131"/>
      <c r="M284" s="132"/>
      <c r="N284" s="133"/>
      <c r="O284" s="174"/>
      <c r="P284" s="161"/>
      <c r="Q284" s="133"/>
      <c r="R284" s="133"/>
      <c r="S284" s="134"/>
      <c r="T284" s="161"/>
      <c r="U284" s="135"/>
    </row>
    <row r="285" spans="1:21" s="142" customFormat="1" x14ac:dyDescent="0.2">
      <c r="A285" s="131"/>
      <c r="H285" s="131"/>
      <c r="I285" s="131"/>
      <c r="J285" s="178"/>
      <c r="K285" s="131"/>
      <c r="L285" s="131"/>
      <c r="M285" s="132"/>
      <c r="N285" s="133"/>
      <c r="O285" s="174"/>
      <c r="P285" s="161"/>
      <c r="Q285" s="133"/>
      <c r="R285" s="133"/>
      <c r="S285" s="134"/>
      <c r="T285" s="161"/>
      <c r="U285" s="135"/>
    </row>
    <row r="286" spans="1:21" s="142" customFormat="1" x14ac:dyDescent="0.2">
      <c r="A286" s="131"/>
      <c r="H286" s="131"/>
      <c r="I286" s="131"/>
      <c r="J286" s="178"/>
      <c r="K286" s="131"/>
      <c r="L286" s="131"/>
      <c r="M286" s="132"/>
      <c r="N286" s="133"/>
      <c r="O286" s="174"/>
      <c r="P286" s="161"/>
      <c r="Q286" s="133"/>
      <c r="R286" s="133"/>
      <c r="S286" s="134"/>
      <c r="T286" s="161"/>
      <c r="U286" s="135"/>
    </row>
    <row r="287" spans="1:21" s="142" customFormat="1" x14ac:dyDescent="0.2">
      <c r="A287" s="131"/>
      <c r="H287" s="131"/>
      <c r="I287" s="131"/>
      <c r="J287" s="178"/>
      <c r="K287" s="131"/>
      <c r="L287" s="131"/>
      <c r="M287" s="132"/>
      <c r="N287" s="133"/>
      <c r="O287" s="174"/>
      <c r="P287" s="161"/>
      <c r="Q287" s="133"/>
      <c r="R287" s="133"/>
      <c r="S287" s="134"/>
      <c r="T287" s="161"/>
      <c r="U287" s="135"/>
    </row>
    <row r="288" spans="1:21" s="142" customFormat="1" x14ac:dyDescent="0.2">
      <c r="A288" s="131"/>
      <c r="H288" s="131"/>
      <c r="I288" s="131"/>
      <c r="J288" s="178"/>
      <c r="K288" s="131"/>
      <c r="L288" s="131"/>
      <c r="M288" s="132"/>
      <c r="N288" s="133"/>
      <c r="O288" s="174"/>
      <c r="P288" s="161"/>
      <c r="Q288" s="133"/>
      <c r="R288" s="133"/>
      <c r="S288" s="134"/>
      <c r="T288" s="161"/>
      <c r="U288" s="135"/>
    </row>
    <row r="289" spans="1:29" s="142" customFormat="1" x14ac:dyDescent="0.2">
      <c r="A289" s="131"/>
      <c r="H289" s="131"/>
      <c r="I289" s="131"/>
      <c r="J289" s="178"/>
      <c r="K289" s="131"/>
      <c r="L289" s="131"/>
      <c r="M289" s="132"/>
      <c r="N289" s="133"/>
      <c r="O289" s="174"/>
      <c r="P289" s="161"/>
      <c r="Q289" s="133"/>
      <c r="R289" s="133"/>
      <c r="S289" s="134"/>
      <c r="T289" s="161"/>
      <c r="U289" s="135"/>
    </row>
    <row r="290" spans="1:29" s="142" customFormat="1" x14ac:dyDescent="0.2">
      <c r="A290" s="131"/>
      <c r="H290" s="131"/>
      <c r="I290" s="131"/>
      <c r="J290" s="178"/>
      <c r="K290" s="131"/>
      <c r="L290" s="131"/>
      <c r="M290" s="132"/>
      <c r="N290" s="133"/>
      <c r="O290" s="174"/>
      <c r="P290" s="161"/>
      <c r="Q290" s="133"/>
      <c r="R290" s="133"/>
      <c r="S290" s="134"/>
      <c r="T290" s="161"/>
      <c r="U290" s="135"/>
    </row>
    <row r="291" spans="1:29" s="142" customFormat="1" x14ac:dyDescent="0.2">
      <c r="A291" s="131"/>
      <c r="H291" s="131"/>
      <c r="I291" s="131"/>
      <c r="J291" s="178"/>
      <c r="K291" s="131"/>
      <c r="L291" s="131"/>
      <c r="M291" s="132"/>
      <c r="N291" s="133"/>
      <c r="O291" s="174"/>
      <c r="P291" s="161"/>
      <c r="Q291" s="133"/>
      <c r="R291" s="133"/>
      <c r="S291" s="134"/>
      <c r="T291" s="161"/>
      <c r="U291" s="135"/>
    </row>
    <row r="292" spans="1:29" s="142" customFormat="1" x14ac:dyDescent="0.2">
      <c r="A292" s="131"/>
      <c r="H292" s="131"/>
      <c r="I292" s="131"/>
      <c r="J292" s="178"/>
      <c r="K292" s="131"/>
      <c r="L292" s="131"/>
      <c r="M292" s="132"/>
      <c r="N292" s="133"/>
      <c r="O292" s="174"/>
      <c r="P292" s="161"/>
      <c r="Q292" s="133"/>
      <c r="R292" s="133"/>
      <c r="S292" s="134"/>
      <c r="T292" s="161"/>
      <c r="U292" s="135"/>
    </row>
    <row r="293" spans="1:29" s="142" customFormat="1" x14ac:dyDescent="0.2">
      <c r="A293" s="131"/>
      <c r="H293" s="131"/>
      <c r="I293" s="131"/>
      <c r="J293" s="178"/>
      <c r="K293" s="131"/>
      <c r="L293" s="131"/>
      <c r="M293" s="132"/>
      <c r="N293" s="133"/>
      <c r="O293" s="174"/>
      <c r="P293" s="161"/>
      <c r="Q293" s="133"/>
      <c r="R293" s="133"/>
      <c r="S293" s="134"/>
      <c r="T293" s="161"/>
      <c r="U293" s="135"/>
    </row>
    <row r="294" spans="1:29" s="142" customFormat="1" x14ac:dyDescent="0.2">
      <c r="A294" s="131"/>
      <c r="H294" s="131"/>
      <c r="I294" s="131"/>
      <c r="J294" s="178"/>
      <c r="K294" s="131"/>
      <c r="L294" s="131"/>
      <c r="M294" s="132"/>
      <c r="N294" s="133"/>
      <c r="O294" s="174"/>
      <c r="P294" s="161"/>
      <c r="Q294" s="133"/>
      <c r="R294" s="133"/>
      <c r="S294" s="134"/>
      <c r="T294" s="161"/>
      <c r="U294" s="135"/>
    </row>
    <row r="295" spans="1:29" s="142" customFormat="1" x14ac:dyDescent="0.2">
      <c r="A295" s="131"/>
      <c r="H295" s="131"/>
      <c r="I295" s="131"/>
      <c r="J295" s="178"/>
      <c r="K295" s="131"/>
      <c r="L295" s="131"/>
      <c r="M295" s="132"/>
      <c r="N295" s="133"/>
      <c r="O295" s="174"/>
      <c r="P295" s="161"/>
      <c r="Q295" s="133"/>
      <c r="R295" s="133"/>
      <c r="S295" s="134"/>
      <c r="T295" s="161"/>
      <c r="U295" s="135"/>
    </row>
    <row r="296" spans="1:29" s="142" customFormat="1" x14ac:dyDescent="0.2">
      <c r="A296" s="131"/>
      <c r="H296" s="131"/>
      <c r="I296" s="131"/>
      <c r="J296" s="178"/>
      <c r="K296" s="131"/>
      <c r="L296" s="131"/>
      <c r="M296" s="132"/>
      <c r="N296" s="133"/>
      <c r="O296" s="174"/>
      <c r="P296" s="161"/>
      <c r="Q296" s="133"/>
      <c r="R296" s="133"/>
      <c r="S296" s="134"/>
      <c r="T296" s="161"/>
      <c r="U296" s="135"/>
    </row>
    <row r="297" spans="1:29" s="142" customFormat="1" x14ac:dyDescent="0.2">
      <c r="A297" s="131"/>
      <c r="H297" s="131"/>
      <c r="I297" s="131"/>
      <c r="J297" s="178"/>
      <c r="K297" s="131"/>
      <c r="L297" s="131"/>
      <c r="M297" s="132"/>
      <c r="N297" s="133"/>
      <c r="O297" s="174"/>
      <c r="P297" s="161"/>
      <c r="Q297" s="133"/>
      <c r="R297" s="133"/>
      <c r="S297" s="134"/>
      <c r="T297" s="161"/>
      <c r="U297" s="135"/>
    </row>
    <row r="298" spans="1:29" s="142" customFormat="1" x14ac:dyDescent="0.2">
      <c r="A298" s="131"/>
      <c r="H298" s="131"/>
      <c r="I298" s="131"/>
      <c r="J298" s="178"/>
      <c r="K298" s="131"/>
      <c r="L298" s="131"/>
      <c r="M298" s="132"/>
      <c r="N298" s="133"/>
      <c r="O298" s="174"/>
      <c r="P298" s="161"/>
      <c r="Q298" s="133"/>
      <c r="R298" s="133"/>
      <c r="S298" s="134"/>
      <c r="T298" s="161"/>
      <c r="U298" s="135"/>
    </row>
    <row r="299" spans="1:29" s="142" customFormat="1" x14ac:dyDescent="0.2">
      <c r="A299" s="131"/>
      <c r="H299" s="131"/>
      <c r="I299" s="131"/>
      <c r="J299" s="178"/>
      <c r="K299" s="131"/>
      <c r="L299" s="131"/>
      <c r="M299" s="132"/>
      <c r="N299" s="133"/>
      <c r="O299" s="174"/>
      <c r="P299" s="161"/>
      <c r="Q299" s="133"/>
      <c r="R299" s="133"/>
      <c r="S299" s="134"/>
      <c r="T299" s="161"/>
      <c r="U299" s="135"/>
    </row>
    <row r="300" spans="1:29" s="142" customFormat="1" x14ac:dyDescent="0.2">
      <c r="A300" s="131"/>
      <c r="H300" s="131"/>
      <c r="I300" s="131"/>
      <c r="J300" s="178"/>
      <c r="K300" s="131"/>
      <c r="L300" s="131"/>
      <c r="M300" s="132"/>
      <c r="N300" s="133"/>
      <c r="O300" s="174"/>
      <c r="P300" s="161"/>
      <c r="Q300" s="133"/>
      <c r="R300" s="133"/>
      <c r="S300" s="134"/>
      <c r="T300" s="161"/>
      <c r="U300" s="135"/>
    </row>
    <row r="301" spans="1:29" s="142" customFormat="1" x14ac:dyDescent="0.2">
      <c r="A301" s="131"/>
      <c r="H301" s="131"/>
      <c r="I301" s="131"/>
      <c r="J301" s="178"/>
      <c r="K301" s="131"/>
      <c r="L301" s="131"/>
      <c r="M301" s="132"/>
      <c r="N301" s="133"/>
      <c r="O301" s="174"/>
      <c r="P301" s="161"/>
      <c r="Q301" s="133"/>
      <c r="R301" s="133"/>
      <c r="S301" s="134"/>
      <c r="T301" s="161"/>
      <c r="U301" s="135"/>
    </row>
    <row r="302" spans="1:29" s="142" customFormat="1" ht="14.25" x14ac:dyDescent="0.2">
      <c r="A302" s="131"/>
      <c r="H302" s="131"/>
      <c r="I302" s="131"/>
      <c r="J302" s="178"/>
      <c r="K302" s="131"/>
      <c r="L302" s="131"/>
      <c r="M302" s="132"/>
      <c r="N302" s="133"/>
      <c r="O302" s="174"/>
      <c r="P302" s="161"/>
      <c r="Q302" s="133"/>
      <c r="R302" s="133"/>
      <c r="S302" s="134"/>
      <c r="T302" s="161"/>
      <c r="U302" s="135"/>
      <c r="Z302" s="144" t="s">
        <v>361</v>
      </c>
      <c r="AA302" s="144" t="s">
        <v>227</v>
      </c>
      <c r="AB302" s="169" t="s">
        <v>308</v>
      </c>
      <c r="AC302" s="187">
        <f ca="1">TODAY()</f>
        <v>45083</v>
      </c>
    </row>
    <row r="303" spans="1:29" ht="15" x14ac:dyDescent="0.25">
      <c r="A303" s="131"/>
      <c r="H303" s="131"/>
      <c r="I303" s="131"/>
      <c r="J303" s="178"/>
      <c r="K303" s="131"/>
      <c r="L303" s="131"/>
      <c r="M303" s="132"/>
      <c r="N303" s="133"/>
      <c r="O303" s="174"/>
      <c r="P303" s="161"/>
      <c r="Q303" s="133"/>
      <c r="R303" s="133"/>
      <c r="S303" s="134"/>
      <c r="T303" s="161"/>
      <c r="U303" s="135"/>
      <c r="Z303" s="176">
        <v>1</v>
      </c>
      <c r="AA303" s="176" t="s">
        <v>325</v>
      </c>
      <c r="AB303" s="189" t="s">
        <v>309</v>
      </c>
      <c r="AC303" s="188">
        <f ca="1">AC302+2</f>
        <v>45085</v>
      </c>
    </row>
    <row r="304" spans="1:29" ht="15" x14ac:dyDescent="0.25">
      <c r="A304" s="131"/>
      <c r="H304" s="131"/>
      <c r="I304" s="131"/>
      <c r="J304" s="178"/>
      <c r="K304" s="131"/>
      <c r="L304" s="131"/>
      <c r="M304" s="132"/>
      <c r="N304" s="133"/>
      <c r="O304" s="174"/>
      <c r="P304" s="161"/>
      <c r="Q304" s="133"/>
      <c r="R304" s="133"/>
      <c r="S304" s="134"/>
      <c r="T304" s="161"/>
      <c r="U304" s="135"/>
      <c r="Z304" s="176">
        <v>2</v>
      </c>
      <c r="AA304" s="176" t="s">
        <v>260</v>
      </c>
      <c r="AB304" s="189" t="s">
        <v>310</v>
      </c>
      <c r="AC304" s="188">
        <f ca="1">AC303+1</f>
        <v>45086</v>
      </c>
    </row>
    <row r="305" spans="1:29" ht="15" x14ac:dyDescent="0.25">
      <c r="A305" s="131"/>
      <c r="H305" s="131"/>
      <c r="I305" s="131"/>
      <c r="J305" s="178"/>
      <c r="K305" s="131"/>
      <c r="L305" s="131"/>
      <c r="M305" s="132"/>
      <c r="N305" s="133"/>
      <c r="O305" s="174"/>
      <c r="P305" s="161"/>
      <c r="Q305" s="133"/>
      <c r="R305" s="133"/>
      <c r="S305" s="134"/>
      <c r="T305" s="161"/>
      <c r="U305" s="135"/>
      <c r="Z305" s="176">
        <v>3</v>
      </c>
      <c r="AA305" s="176" t="s">
        <v>261</v>
      </c>
      <c r="AB305" s="189" t="s">
        <v>311</v>
      </c>
      <c r="AC305" s="188">
        <f t="shared" ref="AC305:AC368" ca="1" si="0">AC304+1</f>
        <v>45087</v>
      </c>
    </row>
    <row r="306" spans="1:29" ht="15" x14ac:dyDescent="0.25">
      <c r="A306" s="131"/>
      <c r="H306" s="131"/>
      <c r="I306" s="131"/>
      <c r="J306" s="178"/>
      <c r="K306" s="131"/>
      <c r="L306" s="131"/>
      <c r="M306" s="132"/>
      <c r="N306" s="133"/>
      <c r="O306" s="174"/>
      <c r="P306" s="161"/>
      <c r="Q306" s="133"/>
      <c r="R306" s="133"/>
      <c r="S306" s="134"/>
      <c r="T306" s="161"/>
      <c r="U306" s="135"/>
      <c r="Z306" s="176">
        <v>4</v>
      </c>
      <c r="AA306" s="176" t="s">
        <v>326</v>
      </c>
      <c r="AB306" s="189" t="s">
        <v>312</v>
      </c>
      <c r="AC306" s="188">
        <f t="shared" ca="1" si="0"/>
        <v>45088</v>
      </c>
    </row>
    <row r="307" spans="1:29" ht="15" x14ac:dyDescent="0.25">
      <c r="A307" s="131"/>
      <c r="H307" s="131"/>
      <c r="I307" s="131"/>
      <c r="J307" s="178"/>
      <c r="K307" s="131"/>
      <c r="L307" s="131"/>
      <c r="M307" s="132"/>
      <c r="N307" s="133"/>
      <c r="O307" s="174"/>
      <c r="P307" s="161"/>
      <c r="Q307" s="133"/>
      <c r="R307" s="133"/>
      <c r="S307" s="134"/>
      <c r="T307" s="161"/>
      <c r="U307" s="135"/>
      <c r="Z307" s="176">
        <v>5</v>
      </c>
      <c r="AA307" s="176" t="s">
        <v>119</v>
      </c>
      <c r="AB307" s="189" t="s">
        <v>313</v>
      </c>
      <c r="AC307" s="188">
        <f t="shared" ca="1" si="0"/>
        <v>45089</v>
      </c>
    </row>
    <row r="308" spans="1:29" ht="15" x14ac:dyDescent="0.25">
      <c r="A308" s="131"/>
      <c r="H308" s="131"/>
      <c r="I308" s="131"/>
      <c r="J308" s="178"/>
      <c r="K308" s="131"/>
      <c r="L308" s="131"/>
      <c r="M308" s="132"/>
      <c r="N308" s="133"/>
      <c r="O308" s="174"/>
      <c r="P308" s="161"/>
      <c r="Q308" s="133"/>
      <c r="R308" s="133"/>
      <c r="S308" s="134"/>
      <c r="T308" s="161"/>
      <c r="U308" s="135"/>
      <c r="Z308" s="176">
        <v>6</v>
      </c>
      <c r="AA308" s="176" t="s">
        <v>262</v>
      </c>
      <c r="AB308" s="189" t="s">
        <v>314</v>
      </c>
      <c r="AC308" s="188">
        <f t="shared" ca="1" si="0"/>
        <v>45090</v>
      </c>
    </row>
    <row r="309" spans="1:29" ht="15" x14ac:dyDescent="0.25">
      <c r="A309" s="131"/>
      <c r="H309" s="131"/>
      <c r="I309" s="131"/>
      <c r="J309" s="178"/>
      <c r="K309" s="131"/>
      <c r="L309" s="131"/>
      <c r="M309" s="132"/>
      <c r="N309" s="133"/>
      <c r="O309" s="174"/>
      <c r="P309" s="161"/>
      <c r="Q309" s="133"/>
      <c r="R309" s="133"/>
      <c r="S309" s="134"/>
      <c r="T309" s="161"/>
      <c r="U309" s="135"/>
      <c r="Z309" s="176">
        <v>7</v>
      </c>
      <c r="AA309" s="176" t="s">
        <v>120</v>
      </c>
      <c r="AB309" s="189" t="s">
        <v>315</v>
      </c>
      <c r="AC309" s="188">
        <f t="shared" ca="1" si="0"/>
        <v>45091</v>
      </c>
    </row>
    <row r="310" spans="1:29" ht="15" x14ac:dyDescent="0.25">
      <c r="A310" s="131"/>
      <c r="H310" s="131"/>
      <c r="I310" s="131"/>
      <c r="J310" s="178"/>
      <c r="K310" s="131"/>
      <c r="L310" s="131"/>
      <c r="M310" s="132"/>
      <c r="N310" s="133"/>
      <c r="O310" s="174"/>
      <c r="P310" s="161"/>
      <c r="Q310" s="133"/>
      <c r="R310" s="133"/>
      <c r="S310" s="134"/>
      <c r="T310" s="161"/>
      <c r="U310" s="135"/>
      <c r="Z310" s="176">
        <v>8</v>
      </c>
      <c r="AA310" s="176" t="s">
        <v>121</v>
      </c>
      <c r="AB310" s="189" t="s">
        <v>316</v>
      </c>
      <c r="AC310" s="188">
        <f t="shared" ca="1" si="0"/>
        <v>45092</v>
      </c>
    </row>
    <row r="311" spans="1:29" ht="15" x14ac:dyDescent="0.25">
      <c r="A311" s="131"/>
      <c r="H311" s="131"/>
      <c r="I311" s="131"/>
      <c r="J311" s="178"/>
      <c r="K311" s="131"/>
      <c r="L311" s="131"/>
      <c r="M311" s="132"/>
      <c r="N311" s="133"/>
      <c r="O311" s="174"/>
      <c r="P311" s="161"/>
      <c r="Q311" s="133"/>
      <c r="R311" s="133"/>
      <c r="S311" s="134"/>
      <c r="T311" s="161"/>
      <c r="U311" s="135"/>
      <c r="Z311" s="176">
        <v>9</v>
      </c>
      <c r="AA311" s="176" t="s">
        <v>122</v>
      </c>
      <c r="AB311" s="189" t="s">
        <v>317</v>
      </c>
      <c r="AC311" s="188">
        <f t="shared" ca="1" si="0"/>
        <v>45093</v>
      </c>
    </row>
    <row r="312" spans="1:29" ht="15" x14ac:dyDescent="0.25">
      <c r="A312" s="131"/>
      <c r="H312" s="131"/>
      <c r="I312" s="131"/>
      <c r="J312" s="178"/>
      <c r="K312" s="131"/>
      <c r="L312" s="131"/>
      <c r="M312" s="132"/>
      <c r="N312" s="133"/>
      <c r="O312" s="174"/>
      <c r="P312" s="161"/>
      <c r="Q312" s="133"/>
      <c r="R312" s="133"/>
      <c r="S312" s="134"/>
      <c r="T312" s="161"/>
      <c r="U312" s="135"/>
      <c r="Z312" s="176">
        <v>10</v>
      </c>
      <c r="AA312" s="176" t="s">
        <v>263</v>
      </c>
      <c r="AB312" s="189" t="s">
        <v>318</v>
      </c>
      <c r="AC312" s="188">
        <f t="shared" ca="1" si="0"/>
        <v>45094</v>
      </c>
    </row>
    <row r="313" spans="1:29" ht="15" x14ac:dyDescent="0.25">
      <c r="A313" s="131"/>
      <c r="H313" s="131"/>
      <c r="I313" s="131"/>
      <c r="J313" s="178"/>
      <c r="K313" s="131"/>
      <c r="L313" s="131"/>
      <c r="M313" s="132"/>
      <c r="N313" s="133"/>
      <c r="O313" s="174"/>
      <c r="P313" s="161"/>
      <c r="Q313" s="133"/>
      <c r="R313" s="133"/>
      <c r="S313" s="134"/>
      <c r="T313" s="161"/>
      <c r="U313" s="135"/>
      <c r="Z313" s="176">
        <v>11</v>
      </c>
      <c r="AA313" s="176" t="s">
        <v>123</v>
      </c>
      <c r="AB313" s="189" t="s">
        <v>319</v>
      </c>
      <c r="AC313" s="188">
        <f t="shared" ca="1" si="0"/>
        <v>45095</v>
      </c>
    </row>
    <row r="314" spans="1:29" ht="15" x14ac:dyDescent="0.25">
      <c r="A314" s="131"/>
      <c r="H314" s="131"/>
      <c r="I314" s="131"/>
      <c r="J314" s="178"/>
      <c r="K314" s="131"/>
      <c r="L314" s="131"/>
      <c r="M314" s="132"/>
      <c r="N314" s="133"/>
      <c r="O314" s="174"/>
      <c r="P314" s="161"/>
      <c r="Q314" s="133"/>
      <c r="R314" s="133"/>
      <c r="S314" s="134"/>
      <c r="T314" s="161"/>
      <c r="U314" s="135"/>
      <c r="Z314" s="176">
        <v>12</v>
      </c>
      <c r="AA314" s="207" t="s">
        <v>347</v>
      </c>
      <c r="AB314" s="189" t="s">
        <v>320</v>
      </c>
      <c r="AC314" s="188">
        <f t="shared" ca="1" si="0"/>
        <v>45096</v>
      </c>
    </row>
    <row r="315" spans="1:29" ht="15" x14ac:dyDescent="0.25">
      <c r="A315" s="131"/>
      <c r="H315" s="131"/>
      <c r="I315" s="131"/>
      <c r="J315" s="178"/>
      <c r="K315" s="131"/>
      <c r="L315" s="131"/>
      <c r="M315" s="132"/>
      <c r="N315" s="133"/>
      <c r="O315" s="174"/>
      <c r="P315" s="161"/>
      <c r="Q315" s="133"/>
      <c r="R315" s="133"/>
      <c r="S315" s="134"/>
      <c r="T315" s="161"/>
      <c r="U315" s="135"/>
      <c r="Z315" s="176">
        <v>13</v>
      </c>
      <c r="AA315" s="207" t="s">
        <v>348</v>
      </c>
      <c r="AC315" s="188">
        <f t="shared" ca="1" si="0"/>
        <v>45097</v>
      </c>
    </row>
    <row r="316" spans="1:29" ht="15" x14ac:dyDescent="0.25">
      <c r="A316" s="131"/>
      <c r="H316" s="131"/>
      <c r="I316" s="131"/>
      <c r="J316" s="178"/>
      <c r="K316" s="131"/>
      <c r="L316" s="131"/>
      <c r="M316" s="132"/>
      <c r="N316" s="133"/>
      <c r="O316" s="174"/>
      <c r="P316" s="161"/>
      <c r="Q316" s="133"/>
      <c r="R316" s="133"/>
      <c r="S316" s="134"/>
      <c r="T316" s="161"/>
      <c r="U316" s="135"/>
      <c r="Z316" s="176">
        <v>14</v>
      </c>
      <c r="AA316" s="176" t="s">
        <v>124</v>
      </c>
      <c r="AC316" s="188">
        <f t="shared" ca="1" si="0"/>
        <v>45098</v>
      </c>
    </row>
    <row r="317" spans="1:29" ht="15" x14ac:dyDescent="0.25">
      <c r="A317" s="131"/>
      <c r="H317" s="131"/>
      <c r="I317" s="131"/>
      <c r="J317" s="178"/>
      <c r="K317" s="131"/>
      <c r="L317" s="131"/>
      <c r="M317" s="132"/>
      <c r="N317" s="133"/>
      <c r="O317" s="174"/>
      <c r="P317" s="161"/>
      <c r="Q317" s="133"/>
      <c r="R317" s="133"/>
      <c r="S317" s="134"/>
      <c r="T317" s="161"/>
      <c r="U317" s="135"/>
      <c r="Z317" s="176">
        <v>15</v>
      </c>
      <c r="AA317" s="176" t="s">
        <v>264</v>
      </c>
      <c r="AC317" s="188">
        <f t="shared" ca="1" si="0"/>
        <v>45099</v>
      </c>
    </row>
    <row r="318" spans="1:29" ht="15" x14ac:dyDescent="0.25">
      <c r="A318" s="131"/>
      <c r="H318" s="131"/>
      <c r="I318" s="131"/>
      <c r="J318" s="178"/>
      <c r="K318" s="131"/>
      <c r="L318" s="131"/>
      <c r="M318" s="132"/>
      <c r="N318" s="133"/>
      <c r="O318" s="174"/>
      <c r="P318" s="161"/>
      <c r="Q318" s="133"/>
      <c r="R318" s="133"/>
      <c r="S318" s="134"/>
      <c r="T318" s="161"/>
      <c r="U318" s="135"/>
      <c r="Z318" s="176">
        <v>16</v>
      </c>
      <c r="AA318" s="176" t="s">
        <v>125</v>
      </c>
      <c r="AB318" s="189"/>
      <c r="AC318" s="188">
        <f t="shared" ca="1" si="0"/>
        <v>45100</v>
      </c>
    </row>
    <row r="319" spans="1:29" ht="15" x14ac:dyDescent="0.25">
      <c r="A319" s="131"/>
      <c r="H319" s="131"/>
      <c r="I319" s="131"/>
      <c r="J319" s="178"/>
      <c r="K319" s="131"/>
      <c r="L319" s="131"/>
      <c r="M319" s="132"/>
      <c r="N319" s="133"/>
      <c r="O319" s="174"/>
      <c r="P319" s="161"/>
      <c r="Q319" s="133"/>
      <c r="R319" s="133"/>
      <c r="S319" s="134"/>
      <c r="T319" s="161"/>
      <c r="U319" s="135"/>
      <c r="Z319" s="176">
        <v>17</v>
      </c>
      <c r="AA319" s="176" t="s">
        <v>126</v>
      </c>
      <c r="AB319" s="189"/>
      <c r="AC319" s="188">
        <f t="shared" ca="1" si="0"/>
        <v>45101</v>
      </c>
    </row>
    <row r="320" spans="1:29" ht="15" x14ac:dyDescent="0.25">
      <c r="A320" s="131"/>
      <c r="H320" s="131"/>
      <c r="I320" s="131"/>
      <c r="J320" s="178"/>
      <c r="K320" s="131"/>
      <c r="L320" s="131"/>
      <c r="M320" s="132"/>
      <c r="N320" s="133"/>
      <c r="O320" s="174"/>
      <c r="P320" s="161"/>
      <c r="Q320" s="133"/>
      <c r="R320" s="133"/>
      <c r="S320" s="134"/>
      <c r="T320" s="161"/>
      <c r="U320" s="135"/>
      <c r="Z320" s="176">
        <v>18</v>
      </c>
      <c r="AA320" s="176" t="s">
        <v>127</v>
      </c>
      <c r="AB320" s="189"/>
      <c r="AC320" s="188">
        <f t="shared" ca="1" si="0"/>
        <v>45102</v>
      </c>
    </row>
    <row r="321" spans="1:29" ht="15" x14ac:dyDescent="0.25">
      <c r="A321" s="131"/>
      <c r="H321" s="131"/>
      <c r="I321" s="131"/>
      <c r="J321" s="178"/>
      <c r="K321" s="131"/>
      <c r="L321" s="131"/>
      <c r="M321" s="132"/>
      <c r="N321" s="133"/>
      <c r="O321" s="174"/>
      <c r="P321" s="161"/>
      <c r="Q321" s="133"/>
      <c r="R321" s="133"/>
      <c r="S321" s="134"/>
      <c r="T321" s="161"/>
      <c r="U321" s="135"/>
      <c r="Z321" s="176">
        <v>19</v>
      </c>
      <c r="AA321" s="176" t="s">
        <v>128</v>
      </c>
      <c r="AB321" s="189"/>
      <c r="AC321" s="188">
        <f t="shared" ca="1" si="0"/>
        <v>45103</v>
      </c>
    </row>
    <row r="322" spans="1:29" ht="15" x14ac:dyDescent="0.25">
      <c r="A322" s="131"/>
      <c r="H322" s="131"/>
      <c r="I322" s="131"/>
      <c r="J322" s="178"/>
      <c r="K322" s="131"/>
      <c r="L322" s="131"/>
      <c r="M322" s="132"/>
      <c r="N322" s="133"/>
      <c r="O322" s="174"/>
      <c r="P322" s="161"/>
      <c r="Q322" s="133"/>
      <c r="R322" s="133"/>
      <c r="S322" s="134"/>
      <c r="T322" s="161"/>
      <c r="U322" s="135"/>
      <c r="Z322" s="176">
        <v>20</v>
      </c>
      <c r="AA322" s="176" t="s">
        <v>265</v>
      </c>
      <c r="AB322" s="189"/>
      <c r="AC322" s="188">
        <f t="shared" ca="1" si="0"/>
        <v>45104</v>
      </c>
    </row>
    <row r="323" spans="1:29" ht="15" x14ac:dyDescent="0.25">
      <c r="A323" s="131"/>
      <c r="H323" s="131"/>
      <c r="I323" s="131"/>
      <c r="J323" s="178"/>
      <c r="K323" s="131"/>
      <c r="L323" s="131"/>
      <c r="M323" s="132"/>
      <c r="N323" s="133"/>
      <c r="O323" s="174"/>
      <c r="P323" s="161"/>
      <c r="Q323" s="133"/>
      <c r="R323" s="133"/>
      <c r="S323" s="134"/>
      <c r="T323" s="161"/>
      <c r="U323" s="135"/>
      <c r="Z323" s="176">
        <v>21</v>
      </c>
      <c r="AA323" s="176" t="s">
        <v>129</v>
      </c>
      <c r="AB323" s="189"/>
      <c r="AC323" s="188">
        <f t="shared" ca="1" si="0"/>
        <v>45105</v>
      </c>
    </row>
    <row r="324" spans="1:29" ht="15" x14ac:dyDescent="0.25">
      <c r="A324" s="131"/>
      <c r="H324" s="131"/>
      <c r="I324" s="131"/>
      <c r="J324" s="178"/>
      <c r="K324" s="131"/>
      <c r="L324" s="131"/>
      <c r="M324" s="132"/>
      <c r="N324" s="133"/>
      <c r="O324" s="174"/>
      <c r="P324" s="161"/>
      <c r="Q324" s="133"/>
      <c r="R324" s="133"/>
      <c r="S324" s="134"/>
      <c r="T324" s="161"/>
      <c r="U324" s="135"/>
      <c r="Z324" s="176">
        <v>22</v>
      </c>
      <c r="AA324" s="176" t="s">
        <v>130</v>
      </c>
      <c r="AB324" s="189"/>
      <c r="AC324" s="188">
        <f t="shared" ca="1" si="0"/>
        <v>45106</v>
      </c>
    </row>
    <row r="325" spans="1:29" ht="15" x14ac:dyDescent="0.25">
      <c r="A325" s="131"/>
      <c r="H325" s="131"/>
      <c r="I325" s="131"/>
      <c r="J325" s="178"/>
      <c r="K325" s="131"/>
      <c r="L325" s="131"/>
      <c r="M325" s="132"/>
      <c r="N325" s="133"/>
      <c r="O325" s="174"/>
      <c r="P325" s="161"/>
      <c r="Q325" s="133"/>
      <c r="R325" s="133"/>
      <c r="S325" s="134"/>
      <c r="T325" s="161"/>
      <c r="U325" s="135"/>
      <c r="Z325" s="176">
        <v>23</v>
      </c>
      <c r="AA325" s="176" t="s">
        <v>131</v>
      </c>
      <c r="AB325" s="189"/>
      <c r="AC325" s="188">
        <f t="shared" ca="1" si="0"/>
        <v>45107</v>
      </c>
    </row>
    <row r="326" spans="1:29" ht="15" x14ac:dyDescent="0.25">
      <c r="A326" s="131"/>
      <c r="H326" s="131"/>
      <c r="I326" s="131"/>
      <c r="J326" s="178"/>
      <c r="K326" s="131"/>
      <c r="L326" s="131"/>
      <c r="M326" s="132"/>
      <c r="N326" s="133"/>
      <c r="O326" s="174"/>
      <c r="P326" s="161"/>
      <c r="Q326" s="133"/>
      <c r="R326" s="133"/>
      <c r="S326" s="134"/>
      <c r="T326" s="161"/>
      <c r="U326" s="135"/>
      <c r="Z326" s="176">
        <v>24</v>
      </c>
      <c r="AA326" s="2" t="s">
        <v>362</v>
      </c>
      <c r="AB326" s="189"/>
      <c r="AC326" s="188">
        <f t="shared" ca="1" si="0"/>
        <v>45108</v>
      </c>
    </row>
    <row r="327" spans="1:29" ht="15" x14ac:dyDescent="0.25">
      <c r="A327" s="131"/>
      <c r="H327" s="131"/>
      <c r="I327" s="131"/>
      <c r="J327" s="178"/>
      <c r="K327" s="131"/>
      <c r="L327" s="131"/>
      <c r="M327" s="132"/>
      <c r="N327" s="133"/>
      <c r="O327" s="174"/>
      <c r="P327" s="161"/>
      <c r="Q327" s="133"/>
      <c r="R327" s="133"/>
      <c r="S327" s="134"/>
      <c r="T327" s="161"/>
      <c r="U327" s="135"/>
      <c r="Z327" s="176">
        <v>25</v>
      </c>
      <c r="AA327" s="176" t="s">
        <v>132</v>
      </c>
      <c r="AB327" s="189"/>
      <c r="AC327" s="188">
        <f t="shared" ca="1" si="0"/>
        <v>45109</v>
      </c>
    </row>
    <row r="328" spans="1:29" ht="15" x14ac:dyDescent="0.25">
      <c r="A328" s="131"/>
      <c r="H328" s="131"/>
      <c r="I328" s="131"/>
      <c r="J328" s="178"/>
      <c r="K328" s="131"/>
      <c r="L328" s="131"/>
      <c r="M328" s="132"/>
      <c r="N328" s="133"/>
      <c r="O328" s="174"/>
      <c r="P328" s="161"/>
      <c r="Q328" s="133"/>
      <c r="R328" s="133"/>
      <c r="S328" s="134"/>
      <c r="T328" s="161"/>
      <c r="U328" s="135"/>
      <c r="Z328" s="176">
        <v>26</v>
      </c>
      <c r="AA328" s="176" t="s">
        <v>133</v>
      </c>
      <c r="AB328" s="189"/>
      <c r="AC328" s="188">
        <f t="shared" ca="1" si="0"/>
        <v>45110</v>
      </c>
    </row>
    <row r="329" spans="1:29" ht="15" x14ac:dyDescent="0.25">
      <c r="A329" s="131"/>
      <c r="H329" s="131"/>
      <c r="I329" s="131"/>
      <c r="J329" s="178"/>
      <c r="K329" s="131"/>
      <c r="L329" s="131"/>
      <c r="M329" s="132"/>
      <c r="N329" s="133"/>
      <c r="O329" s="174"/>
      <c r="P329" s="161"/>
      <c r="Q329" s="133"/>
      <c r="R329" s="133"/>
      <c r="S329" s="134"/>
      <c r="T329" s="161"/>
      <c r="U329" s="135"/>
      <c r="Z329" s="176">
        <v>27</v>
      </c>
      <c r="AA329" s="176" t="s">
        <v>134</v>
      </c>
      <c r="AB329" s="189"/>
      <c r="AC329" s="188">
        <f t="shared" ca="1" si="0"/>
        <v>45111</v>
      </c>
    </row>
    <row r="330" spans="1:29" ht="15" x14ac:dyDescent="0.25">
      <c r="A330" s="131"/>
      <c r="H330" s="131"/>
      <c r="I330" s="131"/>
      <c r="J330" s="178"/>
      <c r="K330" s="131"/>
      <c r="L330" s="131"/>
      <c r="M330" s="132"/>
      <c r="N330" s="133"/>
      <c r="O330" s="174"/>
      <c r="P330" s="161"/>
      <c r="Q330" s="133"/>
      <c r="R330" s="133"/>
      <c r="S330" s="134"/>
      <c r="T330" s="161"/>
      <c r="U330" s="135"/>
      <c r="Z330" s="176">
        <v>28</v>
      </c>
      <c r="AA330" s="176" t="s">
        <v>135</v>
      </c>
      <c r="AB330" s="189"/>
      <c r="AC330" s="188">
        <f t="shared" ca="1" si="0"/>
        <v>45112</v>
      </c>
    </row>
    <row r="331" spans="1:29" ht="15" x14ac:dyDescent="0.25">
      <c r="A331" s="131"/>
      <c r="H331" s="131"/>
      <c r="I331" s="131"/>
      <c r="J331" s="178"/>
      <c r="K331" s="131"/>
      <c r="L331" s="131"/>
      <c r="M331" s="132"/>
      <c r="N331" s="133"/>
      <c r="O331" s="174"/>
      <c r="P331" s="161"/>
      <c r="Q331" s="133"/>
      <c r="R331" s="133"/>
      <c r="S331" s="134"/>
      <c r="T331" s="161"/>
      <c r="U331" s="135"/>
      <c r="Z331" s="176">
        <v>29</v>
      </c>
      <c r="AA331" s="176" t="s">
        <v>136</v>
      </c>
      <c r="AB331" s="189"/>
      <c r="AC331" s="188">
        <f t="shared" ca="1" si="0"/>
        <v>45113</v>
      </c>
    </row>
    <row r="332" spans="1:29" ht="15" x14ac:dyDescent="0.25">
      <c r="A332" s="131"/>
      <c r="H332" s="131"/>
      <c r="I332" s="131"/>
      <c r="J332" s="178"/>
      <c r="K332" s="131"/>
      <c r="L332" s="131"/>
      <c r="M332" s="132"/>
      <c r="N332" s="133"/>
      <c r="O332" s="174"/>
      <c r="P332" s="161"/>
      <c r="Q332" s="133"/>
      <c r="R332" s="133"/>
      <c r="S332" s="134"/>
      <c r="T332" s="161"/>
      <c r="U332" s="135"/>
      <c r="Z332" s="176">
        <v>30</v>
      </c>
      <c r="AA332" s="176" t="s">
        <v>137</v>
      </c>
      <c r="AB332" s="189"/>
      <c r="AC332" s="188">
        <f t="shared" ca="1" si="0"/>
        <v>45114</v>
      </c>
    </row>
    <row r="333" spans="1:29" ht="15" x14ac:dyDescent="0.25">
      <c r="A333" s="131"/>
      <c r="H333" s="131"/>
      <c r="I333" s="131"/>
      <c r="J333" s="178"/>
      <c r="K333" s="131"/>
      <c r="L333" s="131"/>
      <c r="M333" s="132"/>
      <c r="N333" s="133"/>
      <c r="O333" s="174"/>
      <c r="P333" s="161"/>
      <c r="Q333" s="133"/>
      <c r="R333" s="133"/>
      <c r="S333" s="134"/>
      <c r="T333" s="161"/>
      <c r="U333" s="135"/>
      <c r="Z333" s="176">
        <v>31</v>
      </c>
      <c r="AA333" s="176" t="s">
        <v>138</v>
      </c>
      <c r="AB333" s="189"/>
      <c r="AC333" s="188">
        <f t="shared" ca="1" si="0"/>
        <v>45115</v>
      </c>
    </row>
    <row r="334" spans="1:29" ht="15" x14ac:dyDescent="0.25">
      <c r="A334" s="131"/>
      <c r="H334" s="131"/>
      <c r="I334" s="131"/>
      <c r="J334" s="178"/>
      <c r="K334" s="131"/>
      <c r="L334" s="131"/>
      <c r="M334" s="132"/>
      <c r="N334" s="133"/>
      <c r="O334" s="174"/>
      <c r="P334" s="161"/>
      <c r="Q334" s="133"/>
      <c r="R334" s="133"/>
      <c r="S334" s="134"/>
      <c r="T334" s="161"/>
      <c r="U334" s="135"/>
      <c r="Z334" s="176">
        <v>32</v>
      </c>
      <c r="AA334" s="176" t="s">
        <v>139</v>
      </c>
      <c r="AB334" s="189"/>
      <c r="AC334" s="188">
        <f t="shared" ca="1" si="0"/>
        <v>45116</v>
      </c>
    </row>
    <row r="335" spans="1:29" ht="15" x14ac:dyDescent="0.25">
      <c r="A335" s="131"/>
      <c r="H335" s="131"/>
      <c r="I335" s="131"/>
      <c r="J335" s="178"/>
      <c r="K335" s="131"/>
      <c r="L335" s="131"/>
      <c r="M335" s="132"/>
      <c r="N335" s="133"/>
      <c r="O335" s="174"/>
      <c r="P335" s="161"/>
      <c r="Q335" s="133"/>
      <c r="R335" s="133"/>
      <c r="S335" s="134"/>
      <c r="T335" s="161"/>
      <c r="U335" s="135"/>
      <c r="Z335" s="176">
        <v>33</v>
      </c>
      <c r="AA335" s="176" t="s">
        <v>140</v>
      </c>
      <c r="AB335" s="189"/>
      <c r="AC335" s="188">
        <f t="shared" ca="1" si="0"/>
        <v>45117</v>
      </c>
    </row>
    <row r="336" spans="1:29" ht="15" x14ac:dyDescent="0.25">
      <c r="A336" s="131"/>
      <c r="H336" s="131"/>
      <c r="I336" s="131"/>
      <c r="J336" s="178"/>
      <c r="K336" s="131"/>
      <c r="L336" s="131"/>
      <c r="M336" s="132"/>
      <c r="N336" s="133"/>
      <c r="O336" s="174"/>
      <c r="P336" s="161"/>
      <c r="Q336" s="133"/>
      <c r="R336" s="133"/>
      <c r="S336" s="134"/>
      <c r="T336" s="161"/>
      <c r="U336" s="135"/>
      <c r="Z336" s="176">
        <v>34</v>
      </c>
      <c r="AA336" s="2" t="s">
        <v>363</v>
      </c>
      <c r="AB336" s="189"/>
      <c r="AC336" s="188">
        <f t="shared" ca="1" si="0"/>
        <v>45118</v>
      </c>
    </row>
    <row r="337" spans="1:29" ht="15" x14ac:dyDescent="0.25">
      <c r="A337" s="131"/>
      <c r="H337" s="131"/>
      <c r="I337" s="131"/>
      <c r="J337" s="178"/>
      <c r="K337" s="131"/>
      <c r="L337" s="131"/>
      <c r="M337" s="132"/>
      <c r="N337" s="133"/>
      <c r="O337" s="174"/>
      <c r="P337" s="161"/>
      <c r="Q337" s="133"/>
      <c r="R337" s="133"/>
      <c r="S337" s="134"/>
      <c r="T337" s="161"/>
      <c r="U337" s="135"/>
      <c r="Z337" s="176">
        <v>35</v>
      </c>
      <c r="AA337" s="176" t="s">
        <v>266</v>
      </c>
      <c r="AB337" s="189"/>
      <c r="AC337" s="188">
        <f t="shared" ca="1" si="0"/>
        <v>45119</v>
      </c>
    </row>
    <row r="338" spans="1:29" ht="15" x14ac:dyDescent="0.25">
      <c r="A338" s="131"/>
      <c r="H338" s="131"/>
      <c r="I338" s="131"/>
      <c r="J338" s="178"/>
      <c r="K338" s="131"/>
      <c r="L338" s="131"/>
      <c r="M338" s="132"/>
      <c r="N338" s="133"/>
      <c r="O338" s="174"/>
      <c r="P338" s="161"/>
      <c r="Q338" s="133"/>
      <c r="R338" s="133"/>
      <c r="S338" s="134"/>
      <c r="T338" s="161"/>
      <c r="U338" s="135"/>
      <c r="Z338" s="176">
        <v>36</v>
      </c>
      <c r="AA338" s="176" t="s">
        <v>141</v>
      </c>
      <c r="AB338" s="189"/>
      <c r="AC338" s="188">
        <f t="shared" ca="1" si="0"/>
        <v>45120</v>
      </c>
    </row>
    <row r="339" spans="1:29" ht="15" x14ac:dyDescent="0.25">
      <c r="A339" s="131"/>
      <c r="H339" s="131"/>
      <c r="I339" s="131"/>
      <c r="J339" s="178"/>
      <c r="K339" s="131"/>
      <c r="L339" s="131"/>
      <c r="M339" s="132"/>
      <c r="N339" s="133"/>
      <c r="O339" s="174"/>
      <c r="P339" s="161"/>
      <c r="Q339" s="133"/>
      <c r="R339" s="133"/>
      <c r="S339" s="134"/>
      <c r="T339" s="161"/>
      <c r="U339" s="135"/>
      <c r="Z339" s="176">
        <v>37</v>
      </c>
      <c r="AA339" s="176" t="s">
        <v>327</v>
      </c>
      <c r="AB339" s="189"/>
      <c r="AC339" s="188">
        <f t="shared" ca="1" si="0"/>
        <v>45121</v>
      </c>
    </row>
    <row r="340" spans="1:29" ht="15" x14ac:dyDescent="0.25">
      <c r="A340" s="131"/>
      <c r="H340" s="131"/>
      <c r="I340" s="131"/>
      <c r="J340" s="178"/>
      <c r="K340" s="131"/>
      <c r="L340" s="131"/>
      <c r="M340" s="132"/>
      <c r="N340" s="133"/>
      <c r="O340" s="174"/>
      <c r="P340" s="161"/>
      <c r="Q340" s="133"/>
      <c r="R340" s="133"/>
      <c r="S340" s="134"/>
      <c r="T340" s="161"/>
      <c r="U340" s="135"/>
      <c r="Z340" s="176">
        <v>38</v>
      </c>
      <c r="AA340" s="176" t="s">
        <v>142</v>
      </c>
      <c r="AB340" s="189"/>
      <c r="AC340" s="188">
        <f t="shared" ca="1" si="0"/>
        <v>45122</v>
      </c>
    </row>
    <row r="341" spans="1:29" ht="15" x14ac:dyDescent="0.25">
      <c r="A341" s="131"/>
      <c r="H341" s="131"/>
      <c r="I341" s="131"/>
      <c r="J341" s="178"/>
      <c r="K341" s="131"/>
      <c r="L341" s="131"/>
      <c r="M341" s="132"/>
      <c r="N341" s="133"/>
      <c r="O341" s="174"/>
      <c r="P341" s="161"/>
      <c r="Q341" s="133"/>
      <c r="R341" s="133"/>
      <c r="S341" s="134"/>
      <c r="T341" s="161"/>
      <c r="U341" s="135"/>
      <c r="Z341" s="176">
        <v>39</v>
      </c>
      <c r="AA341" s="207" t="s">
        <v>364</v>
      </c>
      <c r="AB341" s="189"/>
      <c r="AC341" s="188">
        <f t="shared" ca="1" si="0"/>
        <v>45123</v>
      </c>
    </row>
    <row r="342" spans="1:29" ht="15" x14ac:dyDescent="0.25">
      <c r="A342" s="131"/>
      <c r="H342" s="131"/>
      <c r="I342" s="131"/>
      <c r="J342" s="178"/>
      <c r="K342" s="131"/>
      <c r="L342" s="131"/>
      <c r="M342" s="132"/>
      <c r="N342" s="133"/>
      <c r="O342" s="174"/>
      <c r="P342" s="161"/>
      <c r="Q342" s="133"/>
      <c r="R342" s="133"/>
      <c r="S342" s="134"/>
      <c r="T342" s="161"/>
      <c r="U342" s="135"/>
      <c r="Z342" s="176">
        <v>40</v>
      </c>
      <c r="AA342" s="176" t="s">
        <v>143</v>
      </c>
      <c r="AB342" s="189"/>
      <c r="AC342" s="188">
        <f t="shared" ca="1" si="0"/>
        <v>45124</v>
      </c>
    </row>
    <row r="343" spans="1:29" ht="15" x14ac:dyDescent="0.25">
      <c r="A343" s="131"/>
      <c r="H343" s="131"/>
      <c r="I343" s="131"/>
      <c r="J343" s="178"/>
      <c r="K343" s="131"/>
      <c r="L343" s="131"/>
      <c r="M343" s="132"/>
      <c r="N343" s="133"/>
      <c r="O343" s="174"/>
      <c r="P343" s="161"/>
      <c r="Q343" s="133"/>
      <c r="R343" s="133"/>
      <c r="S343" s="134"/>
      <c r="T343" s="161"/>
      <c r="U343" s="135"/>
      <c r="Z343" s="176">
        <v>41</v>
      </c>
      <c r="AA343" s="176" t="s">
        <v>267</v>
      </c>
      <c r="AB343" s="189"/>
      <c r="AC343" s="188">
        <f t="shared" ca="1" si="0"/>
        <v>45125</v>
      </c>
    </row>
    <row r="344" spans="1:29" ht="15" x14ac:dyDescent="0.25">
      <c r="A344" s="131"/>
      <c r="H344" s="131"/>
      <c r="I344" s="131"/>
      <c r="J344" s="178"/>
      <c r="K344" s="131"/>
      <c r="L344" s="131"/>
      <c r="M344" s="132"/>
      <c r="N344" s="133"/>
      <c r="O344" s="174"/>
      <c r="P344" s="161"/>
      <c r="Q344" s="133"/>
      <c r="R344" s="133"/>
      <c r="S344" s="134"/>
      <c r="T344" s="161"/>
      <c r="U344" s="135"/>
      <c r="Z344" s="176">
        <v>42</v>
      </c>
      <c r="AA344" s="176" t="s">
        <v>144</v>
      </c>
      <c r="AB344" s="189"/>
      <c r="AC344" s="188">
        <f t="shared" ca="1" si="0"/>
        <v>45126</v>
      </c>
    </row>
    <row r="345" spans="1:29" ht="15" x14ac:dyDescent="0.25">
      <c r="A345" s="131"/>
      <c r="H345" s="131"/>
      <c r="I345" s="131"/>
      <c r="J345" s="178"/>
      <c r="K345" s="131"/>
      <c r="L345" s="131"/>
      <c r="M345" s="132"/>
      <c r="N345" s="133"/>
      <c r="O345" s="174"/>
      <c r="P345" s="161"/>
      <c r="Q345" s="133"/>
      <c r="R345" s="133"/>
      <c r="S345" s="134"/>
      <c r="T345" s="161"/>
      <c r="U345" s="135"/>
      <c r="Z345" s="176">
        <v>43</v>
      </c>
      <c r="AA345" s="176" t="s">
        <v>145</v>
      </c>
      <c r="AB345" s="189"/>
      <c r="AC345" s="188">
        <f t="shared" ca="1" si="0"/>
        <v>45127</v>
      </c>
    </row>
    <row r="346" spans="1:29" ht="15" x14ac:dyDescent="0.25">
      <c r="A346" s="131"/>
      <c r="H346" s="131"/>
      <c r="I346" s="131"/>
      <c r="J346" s="178"/>
      <c r="K346" s="131"/>
      <c r="L346" s="131"/>
      <c r="M346" s="132"/>
      <c r="N346" s="133"/>
      <c r="O346" s="174"/>
      <c r="P346" s="161"/>
      <c r="Q346" s="133"/>
      <c r="R346" s="133"/>
      <c r="S346" s="134"/>
      <c r="T346" s="161"/>
      <c r="U346" s="135"/>
      <c r="Z346" s="176">
        <v>44</v>
      </c>
      <c r="AA346" s="176" t="s">
        <v>146</v>
      </c>
      <c r="AB346" s="189"/>
      <c r="AC346" s="188">
        <f t="shared" ca="1" si="0"/>
        <v>45128</v>
      </c>
    </row>
    <row r="347" spans="1:29" ht="15" x14ac:dyDescent="0.25">
      <c r="A347" s="131"/>
      <c r="H347" s="131"/>
      <c r="I347" s="131"/>
      <c r="J347" s="178"/>
      <c r="K347" s="131"/>
      <c r="L347" s="131"/>
      <c r="M347" s="132"/>
      <c r="N347" s="133"/>
      <c r="O347" s="174"/>
      <c r="P347" s="161"/>
      <c r="Q347" s="133"/>
      <c r="R347" s="133"/>
      <c r="S347" s="134"/>
      <c r="T347" s="161"/>
      <c r="U347" s="135"/>
      <c r="Z347" s="176">
        <v>45</v>
      </c>
      <c r="AA347" s="176" t="s">
        <v>147</v>
      </c>
      <c r="AB347" s="189"/>
      <c r="AC347" s="188">
        <f t="shared" ca="1" si="0"/>
        <v>45129</v>
      </c>
    </row>
    <row r="348" spans="1:29" ht="15" x14ac:dyDescent="0.25">
      <c r="A348" s="131"/>
      <c r="H348" s="131"/>
      <c r="I348" s="131"/>
      <c r="J348" s="178"/>
      <c r="K348" s="131"/>
      <c r="L348" s="131"/>
      <c r="M348" s="132"/>
      <c r="N348" s="133"/>
      <c r="O348" s="174"/>
      <c r="P348" s="161"/>
      <c r="Q348" s="133"/>
      <c r="R348" s="133"/>
      <c r="S348" s="134"/>
      <c r="T348" s="161"/>
      <c r="U348" s="135"/>
      <c r="Z348" s="176">
        <v>46</v>
      </c>
      <c r="AA348" s="176" t="s">
        <v>148</v>
      </c>
      <c r="AB348" s="189"/>
      <c r="AC348" s="188">
        <f t="shared" ca="1" si="0"/>
        <v>45130</v>
      </c>
    </row>
    <row r="349" spans="1:29" ht="15" x14ac:dyDescent="0.25">
      <c r="A349" s="131"/>
      <c r="H349" s="131"/>
      <c r="I349" s="131"/>
      <c r="J349" s="178"/>
      <c r="K349" s="131"/>
      <c r="L349" s="131"/>
      <c r="M349" s="132"/>
      <c r="N349" s="133"/>
      <c r="O349" s="174"/>
      <c r="P349" s="161"/>
      <c r="Q349" s="133"/>
      <c r="R349" s="133"/>
      <c r="S349" s="134"/>
      <c r="T349" s="161"/>
      <c r="U349" s="135"/>
      <c r="Z349" s="176">
        <v>47</v>
      </c>
      <c r="AA349" s="176" t="s">
        <v>149</v>
      </c>
      <c r="AB349" s="189"/>
      <c r="AC349" s="188">
        <f t="shared" ca="1" si="0"/>
        <v>45131</v>
      </c>
    </row>
    <row r="350" spans="1:29" ht="15" x14ac:dyDescent="0.25">
      <c r="A350" s="131"/>
      <c r="H350" s="131"/>
      <c r="I350" s="131"/>
      <c r="J350" s="178"/>
      <c r="K350" s="131"/>
      <c r="L350" s="131"/>
      <c r="M350" s="132"/>
      <c r="N350" s="133"/>
      <c r="O350" s="174"/>
      <c r="P350" s="161"/>
      <c r="Q350" s="133"/>
      <c r="R350" s="133"/>
      <c r="S350" s="134"/>
      <c r="T350" s="161"/>
      <c r="U350" s="135"/>
      <c r="Z350" s="176">
        <v>48</v>
      </c>
      <c r="AA350" s="176" t="s">
        <v>268</v>
      </c>
      <c r="AB350" s="189"/>
      <c r="AC350" s="188">
        <f t="shared" ca="1" si="0"/>
        <v>45132</v>
      </c>
    </row>
    <row r="351" spans="1:29" ht="15" x14ac:dyDescent="0.25">
      <c r="A351" s="131"/>
      <c r="H351" s="131"/>
      <c r="I351" s="131"/>
      <c r="J351" s="178"/>
      <c r="K351" s="131"/>
      <c r="L351" s="131"/>
      <c r="M351" s="132"/>
      <c r="N351" s="133"/>
      <c r="O351" s="174"/>
      <c r="P351" s="161"/>
      <c r="Q351" s="133"/>
      <c r="R351" s="133"/>
      <c r="S351" s="134"/>
      <c r="T351" s="161"/>
      <c r="U351" s="135"/>
      <c r="Z351" s="176">
        <v>49</v>
      </c>
      <c r="AA351" s="176" t="s">
        <v>393</v>
      </c>
      <c r="AB351" s="189"/>
      <c r="AC351" s="188">
        <f t="shared" ca="1" si="0"/>
        <v>45133</v>
      </c>
    </row>
    <row r="352" spans="1:29" ht="15" x14ac:dyDescent="0.25">
      <c r="A352" s="131"/>
      <c r="H352" s="131"/>
      <c r="I352" s="131"/>
      <c r="J352" s="178"/>
      <c r="K352" s="131"/>
      <c r="L352" s="131"/>
      <c r="M352" s="132"/>
      <c r="N352" s="133"/>
      <c r="O352" s="174"/>
      <c r="P352" s="161"/>
      <c r="Q352" s="133"/>
      <c r="R352" s="133"/>
      <c r="S352" s="134"/>
      <c r="T352" s="161"/>
      <c r="U352" s="135"/>
      <c r="Z352" s="176">
        <v>50</v>
      </c>
      <c r="AA352" s="176" t="s">
        <v>150</v>
      </c>
      <c r="AB352" s="189"/>
      <c r="AC352" s="188">
        <f t="shared" ca="1" si="0"/>
        <v>45134</v>
      </c>
    </row>
    <row r="353" spans="1:29" ht="15" x14ac:dyDescent="0.25">
      <c r="A353" s="131"/>
      <c r="H353" s="131"/>
      <c r="I353" s="131"/>
      <c r="J353" s="178"/>
      <c r="K353" s="131"/>
      <c r="L353" s="131"/>
      <c r="M353" s="132"/>
      <c r="N353" s="133"/>
      <c r="O353" s="174"/>
      <c r="P353" s="161"/>
      <c r="Q353" s="133"/>
      <c r="R353" s="133"/>
      <c r="S353" s="134"/>
      <c r="T353" s="161"/>
      <c r="U353" s="135"/>
      <c r="Z353" s="176">
        <v>51</v>
      </c>
      <c r="AA353" s="176" t="s">
        <v>151</v>
      </c>
      <c r="AB353" s="189"/>
      <c r="AC353" s="188">
        <f t="shared" ca="1" si="0"/>
        <v>45135</v>
      </c>
    </row>
    <row r="354" spans="1:29" ht="15" x14ac:dyDescent="0.25">
      <c r="A354" s="131"/>
      <c r="H354" s="131"/>
      <c r="I354" s="131"/>
      <c r="J354" s="178"/>
      <c r="K354" s="131"/>
      <c r="L354" s="131"/>
      <c r="M354" s="132"/>
      <c r="N354" s="133"/>
      <c r="O354" s="174"/>
      <c r="P354" s="161"/>
      <c r="Q354" s="133"/>
      <c r="R354" s="133"/>
      <c r="S354" s="134"/>
      <c r="T354" s="161"/>
      <c r="U354" s="135"/>
      <c r="Z354" s="176">
        <v>52</v>
      </c>
      <c r="AA354" s="176" t="s">
        <v>328</v>
      </c>
      <c r="AB354" s="189"/>
      <c r="AC354" s="188">
        <f t="shared" ca="1" si="0"/>
        <v>45136</v>
      </c>
    </row>
    <row r="355" spans="1:29" ht="15" x14ac:dyDescent="0.25">
      <c r="A355" s="131"/>
      <c r="H355" s="131"/>
      <c r="I355" s="131"/>
      <c r="J355" s="178"/>
      <c r="K355" s="131"/>
      <c r="L355" s="131"/>
      <c r="M355" s="132"/>
      <c r="N355" s="133"/>
      <c r="O355" s="174"/>
      <c r="P355" s="161"/>
      <c r="Q355" s="133"/>
      <c r="R355" s="133"/>
      <c r="S355" s="134"/>
      <c r="T355" s="161"/>
      <c r="U355" s="135"/>
      <c r="Z355" s="176">
        <v>53</v>
      </c>
      <c r="AA355" s="176" t="s">
        <v>152</v>
      </c>
      <c r="AB355" s="189"/>
      <c r="AC355" s="188">
        <f t="shared" ca="1" si="0"/>
        <v>45137</v>
      </c>
    </row>
    <row r="356" spans="1:29" ht="15" x14ac:dyDescent="0.25">
      <c r="A356" s="131"/>
      <c r="H356" s="131"/>
      <c r="I356" s="131"/>
      <c r="J356" s="178"/>
      <c r="K356" s="131"/>
      <c r="L356" s="131"/>
      <c r="M356" s="132"/>
      <c r="N356" s="133"/>
      <c r="O356" s="174"/>
      <c r="P356" s="161"/>
      <c r="Q356" s="133"/>
      <c r="R356" s="133"/>
      <c r="S356" s="134"/>
      <c r="T356" s="161"/>
      <c r="U356" s="135"/>
      <c r="Z356" s="176">
        <v>54</v>
      </c>
      <c r="AA356" s="176" t="s">
        <v>153</v>
      </c>
      <c r="AB356" s="189"/>
      <c r="AC356" s="188">
        <f t="shared" ca="1" si="0"/>
        <v>45138</v>
      </c>
    </row>
    <row r="357" spans="1:29" ht="15" x14ac:dyDescent="0.25">
      <c r="A357" s="131"/>
      <c r="H357" s="131"/>
      <c r="I357" s="131"/>
      <c r="J357" s="178"/>
      <c r="K357" s="131"/>
      <c r="L357" s="131"/>
      <c r="M357" s="132"/>
      <c r="N357" s="133"/>
      <c r="O357" s="174"/>
      <c r="P357" s="161"/>
      <c r="Q357" s="133"/>
      <c r="R357" s="133"/>
      <c r="S357" s="134"/>
      <c r="T357" s="161"/>
      <c r="U357" s="135"/>
      <c r="Z357" s="176">
        <v>55</v>
      </c>
      <c r="AA357" s="176" t="s">
        <v>154</v>
      </c>
      <c r="AB357" s="189"/>
      <c r="AC357" s="188">
        <f t="shared" ca="1" si="0"/>
        <v>45139</v>
      </c>
    </row>
    <row r="358" spans="1:29" ht="15" x14ac:dyDescent="0.25">
      <c r="A358" s="131"/>
      <c r="H358" s="131"/>
      <c r="I358" s="131"/>
      <c r="J358" s="178"/>
      <c r="K358" s="131"/>
      <c r="L358" s="131"/>
      <c r="M358" s="132"/>
      <c r="N358" s="133"/>
      <c r="O358" s="174"/>
      <c r="P358" s="161"/>
      <c r="Q358" s="133"/>
      <c r="R358" s="133"/>
      <c r="S358" s="134"/>
      <c r="T358" s="161"/>
      <c r="U358" s="135"/>
      <c r="Z358" s="176">
        <v>56</v>
      </c>
      <c r="AA358" s="176" t="s">
        <v>155</v>
      </c>
      <c r="AB358" s="189"/>
      <c r="AC358" s="188">
        <f t="shared" ca="1" si="0"/>
        <v>45140</v>
      </c>
    </row>
    <row r="359" spans="1:29" ht="15" x14ac:dyDescent="0.25">
      <c r="A359" s="131"/>
      <c r="H359" s="131"/>
      <c r="I359" s="131"/>
      <c r="J359" s="178"/>
      <c r="K359" s="131"/>
      <c r="L359" s="131"/>
      <c r="M359" s="132"/>
      <c r="N359" s="133"/>
      <c r="O359" s="174"/>
      <c r="P359" s="161"/>
      <c r="Q359" s="133"/>
      <c r="R359" s="133"/>
      <c r="S359" s="134"/>
      <c r="T359" s="161"/>
      <c r="U359" s="135"/>
      <c r="Z359" s="176">
        <v>57</v>
      </c>
      <c r="AA359" s="176" t="s">
        <v>156</v>
      </c>
      <c r="AB359" s="189"/>
      <c r="AC359" s="188">
        <f t="shared" ca="1" si="0"/>
        <v>45141</v>
      </c>
    </row>
    <row r="360" spans="1:29" ht="15" x14ac:dyDescent="0.25">
      <c r="A360" s="131"/>
      <c r="H360" s="131"/>
      <c r="I360" s="131"/>
      <c r="J360" s="178"/>
      <c r="K360" s="131"/>
      <c r="L360" s="131"/>
      <c r="M360" s="132"/>
      <c r="N360" s="133"/>
      <c r="O360" s="174"/>
      <c r="P360" s="161"/>
      <c r="Q360" s="133"/>
      <c r="R360" s="133"/>
      <c r="S360" s="134"/>
      <c r="T360" s="161"/>
      <c r="U360" s="135"/>
      <c r="Z360" s="176">
        <v>58</v>
      </c>
      <c r="AA360" s="176" t="s">
        <v>157</v>
      </c>
      <c r="AB360" s="189"/>
      <c r="AC360" s="188">
        <f t="shared" ca="1" si="0"/>
        <v>45142</v>
      </c>
    </row>
    <row r="361" spans="1:29" ht="15" x14ac:dyDescent="0.25">
      <c r="A361" s="131"/>
      <c r="H361" s="131"/>
      <c r="I361" s="131"/>
      <c r="J361" s="178"/>
      <c r="K361" s="131"/>
      <c r="L361" s="131"/>
      <c r="M361" s="132"/>
      <c r="N361" s="133"/>
      <c r="O361" s="174"/>
      <c r="P361" s="161"/>
      <c r="Q361" s="133"/>
      <c r="R361" s="133"/>
      <c r="S361" s="134"/>
      <c r="T361" s="161"/>
      <c r="U361" s="135"/>
      <c r="Z361" s="176">
        <v>59</v>
      </c>
      <c r="AA361" s="176" t="s">
        <v>269</v>
      </c>
      <c r="AB361" s="189"/>
      <c r="AC361" s="188">
        <f t="shared" ca="1" si="0"/>
        <v>45143</v>
      </c>
    </row>
    <row r="362" spans="1:29" ht="15" x14ac:dyDescent="0.25">
      <c r="A362" s="131"/>
      <c r="H362" s="131"/>
      <c r="I362" s="131"/>
      <c r="J362" s="178"/>
      <c r="K362" s="131"/>
      <c r="L362" s="131"/>
      <c r="M362" s="132"/>
      <c r="N362" s="133"/>
      <c r="O362" s="174"/>
      <c r="P362" s="161"/>
      <c r="Q362" s="133"/>
      <c r="R362" s="133"/>
      <c r="S362" s="134"/>
      <c r="T362" s="161"/>
      <c r="U362" s="135"/>
      <c r="Z362" s="176">
        <v>60</v>
      </c>
      <c r="AA362" s="176" t="s">
        <v>158</v>
      </c>
      <c r="AB362" s="189"/>
      <c r="AC362" s="188">
        <f t="shared" ca="1" si="0"/>
        <v>45144</v>
      </c>
    </row>
    <row r="363" spans="1:29" ht="15" x14ac:dyDescent="0.25">
      <c r="A363" s="131"/>
      <c r="H363" s="131"/>
      <c r="I363" s="131"/>
      <c r="J363" s="178"/>
      <c r="K363" s="131"/>
      <c r="L363" s="131"/>
      <c r="M363" s="132"/>
      <c r="N363" s="133"/>
      <c r="O363" s="174"/>
      <c r="P363" s="161"/>
      <c r="Q363" s="133"/>
      <c r="R363" s="133"/>
      <c r="S363" s="134"/>
      <c r="T363" s="161"/>
      <c r="U363" s="135"/>
      <c r="Z363" s="176">
        <v>61</v>
      </c>
      <c r="AA363" s="176" t="s">
        <v>270</v>
      </c>
      <c r="AB363" s="189"/>
      <c r="AC363" s="188">
        <f t="shared" ca="1" si="0"/>
        <v>45145</v>
      </c>
    </row>
    <row r="364" spans="1:29" ht="15" x14ac:dyDescent="0.25">
      <c r="A364" s="131"/>
      <c r="H364" s="131"/>
      <c r="I364" s="131"/>
      <c r="J364" s="178"/>
      <c r="K364" s="131"/>
      <c r="L364" s="131"/>
      <c r="M364" s="132"/>
      <c r="N364" s="133"/>
      <c r="O364" s="174"/>
      <c r="P364" s="161"/>
      <c r="Q364" s="133"/>
      <c r="R364" s="133"/>
      <c r="S364" s="134"/>
      <c r="T364" s="161"/>
      <c r="U364" s="135"/>
      <c r="Z364" s="176">
        <v>62</v>
      </c>
      <c r="AA364" s="207" t="s">
        <v>365</v>
      </c>
      <c r="AB364" s="189"/>
      <c r="AC364" s="188">
        <f t="shared" ca="1" si="0"/>
        <v>45146</v>
      </c>
    </row>
    <row r="365" spans="1:29" ht="15" x14ac:dyDescent="0.25">
      <c r="A365" s="131"/>
      <c r="H365" s="131"/>
      <c r="I365" s="131"/>
      <c r="J365" s="178"/>
      <c r="K365" s="131"/>
      <c r="L365" s="131"/>
      <c r="M365" s="132"/>
      <c r="N365" s="133"/>
      <c r="O365" s="174"/>
      <c r="P365" s="161"/>
      <c r="Q365" s="133"/>
      <c r="R365" s="133"/>
      <c r="S365" s="134"/>
      <c r="T365" s="161"/>
      <c r="U365" s="135"/>
      <c r="Z365" s="176">
        <v>63</v>
      </c>
      <c r="AA365" s="176" t="s">
        <v>271</v>
      </c>
      <c r="AB365" s="189"/>
      <c r="AC365" s="188">
        <f t="shared" ca="1" si="0"/>
        <v>45147</v>
      </c>
    </row>
    <row r="366" spans="1:29" ht="15" x14ac:dyDescent="0.25">
      <c r="A366" s="131"/>
      <c r="H366" s="131"/>
      <c r="I366" s="131"/>
      <c r="J366" s="178"/>
      <c r="K366" s="131"/>
      <c r="L366" s="131"/>
      <c r="M366" s="132"/>
      <c r="N366" s="133"/>
      <c r="O366" s="174"/>
      <c r="P366" s="161"/>
      <c r="Q366" s="133"/>
      <c r="R366" s="133"/>
      <c r="S366" s="134"/>
      <c r="T366" s="161"/>
      <c r="U366" s="135"/>
      <c r="Z366" s="176">
        <v>64</v>
      </c>
      <c r="AA366" s="176" t="s">
        <v>159</v>
      </c>
      <c r="AB366" s="189"/>
      <c r="AC366" s="188">
        <f t="shared" ca="1" si="0"/>
        <v>45148</v>
      </c>
    </row>
    <row r="367" spans="1:29" ht="15" x14ac:dyDescent="0.25">
      <c r="A367" s="131"/>
      <c r="H367" s="131"/>
      <c r="I367" s="131"/>
      <c r="J367" s="178"/>
      <c r="K367" s="131"/>
      <c r="L367" s="131"/>
      <c r="M367" s="132"/>
      <c r="N367" s="133"/>
      <c r="O367" s="174"/>
      <c r="P367" s="161"/>
      <c r="Q367" s="133"/>
      <c r="R367" s="133"/>
      <c r="S367" s="134"/>
      <c r="T367" s="161"/>
      <c r="U367" s="135"/>
      <c r="Z367" s="176">
        <v>65</v>
      </c>
      <c r="AA367" s="176" t="s">
        <v>160</v>
      </c>
      <c r="AB367" s="189"/>
      <c r="AC367" s="188">
        <f t="shared" ca="1" si="0"/>
        <v>45149</v>
      </c>
    </row>
    <row r="368" spans="1:29" ht="15" x14ac:dyDescent="0.25">
      <c r="A368" s="131"/>
      <c r="H368" s="131"/>
      <c r="I368" s="131"/>
      <c r="J368" s="178"/>
      <c r="K368" s="131"/>
      <c r="L368" s="131"/>
      <c r="M368" s="132"/>
      <c r="N368" s="133"/>
      <c r="O368" s="174"/>
      <c r="P368" s="161"/>
      <c r="Q368" s="133"/>
      <c r="R368" s="133"/>
      <c r="S368" s="134"/>
      <c r="T368" s="161"/>
      <c r="U368" s="135"/>
      <c r="Z368" s="176">
        <v>66</v>
      </c>
      <c r="AA368" s="176" t="s">
        <v>161</v>
      </c>
      <c r="AB368" s="189"/>
      <c r="AC368" s="188">
        <f t="shared" ca="1" si="0"/>
        <v>45150</v>
      </c>
    </row>
    <row r="369" spans="1:29" ht="15" x14ac:dyDescent="0.25">
      <c r="A369" s="131"/>
      <c r="H369" s="131"/>
      <c r="I369" s="131"/>
      <c r="J369" s="178"/>
      <c r="K369" s="131"/>
      <c r="L369" s="131"/>
      <c r="M369" s="132"/>
      <c r="N369" s="133"/>
      <c r="O369" s="174"/>
      <c r="P369" s="161"/>
      <c r="Q369" s="133"/>
      <c r="R369" s="133"/>
      <c r="S369" s="134"/>
      <c r="T369" s="161"/>
      <c r="U369" s="135"/>
      <c r="Z369" s="176">
        <v>67</v>
      </c>
      <c r="AA369" s="176" t="s">
        <v>162</v>
      </c>
      <c r="AB369" s="189"/>
      <c r="AC369" s="188">
        <f t="shared" ref="AC369:AC432" ca="1" si="1">AC368+1</f>
        <v>45151</v>
      </c>
    </row>
    <row r="370" spans="1:29" ht="15" x14ac:dyDescent="0.25">
      <c r="A370" s="131"/>
      <c r="H370" s="131"/>
      <c r="I370" s="131"/>
      <c r="J370" s="178"/>
      <c r="K370" s="131"/>
      <c r="L370" s="131"/>
      <c r="M370" s="132"/>
      <c r="N370" s="133"/>
      <c r="O370" s="174"/>
      <c r="P370" s="161"/>
      <c r="Q370" s="133"/>
      <c r="R370" s="133"/>
      <c r="S370" s="134"/>
      <c r="T370" s="161"/>
      <c r="U370" s="135"/>
      <c r="Z370" s="176">
        <v>68</v>
      </c>
      <c r="AA370" s="176" t="s">
        <v>329</v>
      </c>
      <c r="AB370" s="189"/>
      <c r="AC370" s="188">
        <f t="shared" ca="1" si="1"/>
        <v>45152</v>
      </c>
    </row>
    <row r="371" spans="1:29" ht="15" x14ac:dyDescent="0.25">
      <c r="A371" s="131"/>
      <c r="H371" s="131"/>
      <c r="I371" s="131"/>
      <c r="J371" s="178"/>
      <c r="K371" s="131"/>
      <c r="L371" s="131"/>
      <c r="M371" s="132"/>
      <c r="N371" s="133"/>
      <c r="O371" s="174"/>
      <c r="P371" s="161"/>
      <c r="Q371" s="133"/>
      <c r="R371" s="133"/>
      <c r="S371" s="134"/>
      <c r="T371" s="161"/>
      <c r="U371" s="135"/>
      <c r="Z371" s="176">
        <v>69</v>
      </c>
      <c r="AA371" s="176" t="s">
        <v>330</v>
      </c>
      <c r="AB371" s="189"/>
      <c r="AC371" s="188">
        <f t="shared" ca="1" si="1"/>
        <v>45153</v>
      </c>
    </row>
    <row r="372" spans="1:29" ht="15" x14ac:dyDescent="0.25">
      <c r="A372" s="131"/>
      <c r="H372" s="131"/>
      <c r="I372" s="131"/>
      <c r="J372" s="178"/>
      <c r="K372" s="131"/>
      <c r="L372" s="131"/>
      <c r="M372" s="132"/>
      <c r="N372" s="133"/>
      <c r="O372" s="174"/>
      <c r="P372" s="161"/>
      <c r="Q372" s="133"/>
      <c r="R372" s="133"/>
      <c r="S372" s="134"/>
      <c r="T372" s="161"/>
      <c r="U372" s="135"/>
      <c r="Z372" s="176">
        <v>70</v>
      </c>
      <c r="AA372" s="176" t="s">
        <v>163</v>
      </c>
      <c r="AB372" s="189"/>
      <c r="AC372" s="188">
        <f t="shared" ca="1" si="1"/>
        <v>45154</v>
      </c>
    </row>
    <row r="373" spans="1:29" ht="15" x14ac:dyDescent="0.25">
      <c r="A373" s="131"/>
      <c r="H373" s="131"/>
      <c r="I373" s="131"/>
      <c r="J373" s="178"/>
      <c r="K373" s="131"/>
      <c r="L373" s="131"/>
      <c r="M373" s="132"/>
      <c r="N373" s="133"/>
      <c r="O373" s="174"/>
      <c r="P373" s="161"/>
      <c r="Q373" s="133"/>
      <c r="R373" s="133"/>
      <c r="S373" s="134"/>
      <c r="T373" s="161"/>
      <c r="U373" s="135"/>
      <c r="Z373" s="176">
        <v>71</v>
      </c>
      <c r="AA373" s="176" t="s">
        <v>164</v>
      </c>
      <c r="AB373" s="189"/>
      <c r="AC373" s="188">
        <f t="shared" ca="1" si="1"/>
        <v>45155</v>
      </c>
    </row>
    <row r="374" spans="1:29" ht="15" x14ac:dyDescent="0.25">
      <c r="A374" s="131"/>
      <c r="H374" s="131"/>
      <c r="I374" s="131"/>
      <c r="J374" s="178"/>
      <c r="K374" s="131"/>
      <c r="L374" s="131"/>
      <c r="M374" s="132"/>
      <c r="N374" s="133"/>
      <c r="O374" s="174"/>
      <c r="P374" s="161"/>
      <c r="Q374" s="133"/>
      <c r="R374" s="133"/>
      <c r="S374" s="134"/>
      <c r="T374" s="161"/>
      <c r="U374" s="135"/>
      <c r="Z374" s="176">
        <v>72</v>
      </c>
      <c r="AA374" s="176" t="s">
        <v>165</v>
      </c>
      <c r="AB374" s="189"/>
      <c r="AC374" s="188">
        <f t="shared" ca="1" si="1"/>
        <v>45156</v>
      </c>
    </row>
    <row r="375" spans="1:29" ht="15" x14ac:dyDescent="0.25">
      <c r="A375" s="131"/>
      <c r="H375" s="131"/>
      <c r="I375" s="131"/>
      <c r="J375" s="178"/>
      <c r="K375" s="131"/>
      <c r="L375" s="131"/>
      <c r="M375" s="132"/>
      <c r="N375" s="133"/>
      <c r="O375" s="174"/>
      <c r="P375" s="161"/>
      <c r="Q375" s="133"/>
      <c r="R375" s="133"/>
      <c r="S375" s="134"/>
      <c r="T375" s="161"/>
      <c r="U375" s="135"/>
      <c r="Z375" s="176">
        <v>73</v>
      </c>
      <c r="AA375" s="176" t="s">
        <v>166</v>
      </c>
      <c r="AB375" s="189"/>
      <c r="AC375" s="188">
        <f t="shared" ca="1" si="1"/>
        <v>45157</v>
      </c>
    </row>
    <row r="376" spans="1:29" ht="15" x14ac:dyDescent="0.25">
      <c r="A376" s="131"/>
      <c r="H376" s="131"/>
      <c r="I376" s="131"/>
      <c r="J376" s="178"/>
      <c r="K376" s="131"/>
      <c r="L376" s="131"/>
      <c r="M376" s="132"/>
      <c r="N376" s="133"/>
      <c r="O376" s="174"/>
      <c r="P376" s="161"/>
      <c r="Q376" s="133"/>
      <c r="R376" s="133"/>
      <c r="S376" s="134"/>
      <c r="T376" s="161"/>
      <c r="U376" s="135"/>
      <c r="Z376" s="176">
        <v>74</v>
      </c>
      <c r="AA376" s="176" t="s">
        <v>167</v>
      </c>
      <c r="AB376" s="189"/>
      <c r="AC376" s="188">
        <f t="shared" ca="1" si="1"/>
        <v>45158</v>
      </c>
    </row>
    <row r="377" spans="1:29" ht="15" x14ac:dyDescent="0.25">
      <c r="A377" s="131"/>
      <c r="H377" s="131"/>
      <c r="I377" s="131"/>
      <c r="J377" s="178"/>
      <c r="K377" s="131"/>
      <c r="L377" s="131"/>
      <c r="M377" s="132"/>
      <c r="N377" s="133"/>
      <c r="O377" s="174"/>
      <c r="P377" s="161"/>
      <c r="Q377" s="133"/>
      <c r="R377" s="133"/>
      <c r="S377" s="134"/>
      <c r="T377" s="161"/>
      <c r="U377" s="135"/>
      <c r="Z377" s="176">
        <v>75</v>
      </c>
      <c r="AA377" s="176" t="s">
        <v>168</v>
      </c>
      <c r="AB377" s="189"/>
      <c r="AC377" s="188">
        <f t="shared" ca="1" si="1"/>
        <v>45159</v>
      </c>
    </row>
    <row r="378" spans="1:29" ht="15" x14ac:dyDescent="0.25">
      <c r="A378" s="131"/>
      <c r="H378" s="131"/>
      <c r="I378" s="131"/>
      <c r="J378" s="178"/>
      <c r="K378" s="131"/>
      <c r="L378" s="131"/>
      <c r="M378" s="132"/>
      <c r="N378" s="133"/>
      <c r="O378" s="174"/>
      <c r="P378" s="161"/>
      <c r="Q378" s="133"/>
      <c r="R378" s="133"/>
      <c r="S378" s="134"/>
      <c r="T378" s="161"/>
      <c r="U378" s="135"/>
      <c r="Z378" s="176">
        <v>76</v>
      </c>
      <c r="AA378" s="176" t="s">
        <v>331</v>
      </c>
      <c r="AB378" s="189"/>
      <c r="AC378" s="188">
        <f t="shared" ca="1" si="1"/>
        <v>45160</v>
      </c>
    </row>
    <row r="379" spans="1:29" ht="15" x14ac:dyDescent="0.25">
      <c r="A379" s="131"/>
      <c r="H379" s="131"/>
      <c r="I379" s="131"/>
      <c r="J379" s="178"/>
      <c r="K379" s="131"/>
      <c r="L379" s="131"/>
      <c r="M379" s="132"/>
      <c r="N379" s="133"/>
      <c r="O379" s="174"/>
      <c r="P379" s="161"/>
      <c r="Q379" s="133"/>
      <c r="R379" s="133"/>
      <c r="S379" s="134"/>
      <c r="T379" s="161"/>
      <c r="U379" s="135"/>
      <c r="Z379" s="176">
        <v>77</v>
      </c>
      <c r="AA379" s="176" t="s">
        <v>169</v>
      </c>
      <c r="AB379" s="189"/>
      <c r="AC379" s="188">
        <f t="shared" ca="1" si="1"/>
        <v>45161</v>
      </c>
    </row>
    <row r="380" spans="1:29" ht="15" x14ac:dyDescent="0.25">
      <c r="A380" s="131"/>
      <c r="H380" s="131"/>
      <c r="I380" s="131"/>
      <c r="J380" s="178"/>
      <c r="K380" s="131"/>
      <c r="L380" s="131"/>
      <c r="M380" s="132"/>
      <c r="N380" s="133"/>
      <c r="O380" s="174"/>
      <c r="P380" s="161"/>
      <c r="Q380" s="133"/>
      <c r="R380" s="133"/>
      <c r="S380" s="134"/>
      <c r="T380" s="161"/>
      <c r="U380" s="135"/>
      <c r="Z380" s="176">
        <v>78</v>
      </c>
      <c r="AA380" s="176" t="s">
        <v>272</v>
      </c>
      <c r="AB380" s="189"/>
      <c r="AC380" s="188">
        <f t="shared" ca="1" si="1"/>
        <v>45162</v>
      </c>
    </row>
    <row r="381" spans="1:29" ht="15" x14ac:dyDescent="0.25">
      <c r="A381" s="131"/>
      <c r="H381" s="131"/>
      <c r="I381" s="131"/>
      <c r="J381" s="178"/>
      <c r="K381" s="131"/>
      <c r="L381" s="131"/>
      <c r="M381" s="132"/>
      <c r="N381" s="133"/>
      <c r="O381" s="174"/>
      <c r="P381" s="161"/>
      <c r="Q381" s="133"/>
      <c r="R381" s="133"/>
      <c r="S381" s="134"/>
      <c r="T381" s="161"/>
      <c r="U381" s="135"/>
      <c r="Z381" s="176">
        <v>79</v>
      </c>
      <c r="AA381" s="176" t="s">
        <v>170</v>
      </c>
      <c r="AB381" s="189"/>
      <c r="AC381" s="188">
        <f t="shared" ca="1" si="1"/>
        <v>45163</v>
      </c>
    </row>
    <row r="382" spans="1:29" ht="15" x14ac:dyDescent="0.25">
      <c r="A382" s="131"/>
      <c r="H382" s="131"/>
      <c r="I382" s="131"/>
      <c r="J382" s="178"/>
      <c r="K382" s="131"/>
      <c r="L382" s="131"/>
      <c r="M382" s="132"/>
      <c r="N382" s="133"/>
      <c r="O382" s="174"/>
      <c r="P382" s="161"/>
      <c r="Q382" s="133"/>
      <c r="R382" s="133"/>
      <c r="S382" s="134"/>
      <c r="T382" s="161"/>
      <c r="U382" s="135"/>
      <c r="Z382" s="176">
        <v>80</v>
      </c>
      <c r="AA382" s="176" t="s">
        <v>171</v>
      </c>
      <c r="AB382" s="189"/>
      <c r="AC382" s="188">
        <f t="shared" ca="1" si="1"/>
        <v>45164</v>
      </c>
    </row>
    <row r="383" spans="1:29" ht="15" x14ac:dyDescent="0.25">
      <c r="A383" s="131"/>
      <c r="H383" s="131"/>
      <c r="I383" s="131"/>
      <c r="J383" s="178"/>
      <c r="K383" s="131"/>
      <c r="L383" s="131"/>
      <c r="M383" s="132"/>
      <c r="N383" s="133"/>
      <c r="O383" s="174"/>
      <c r="P383" s="161"/>
      <c r="Q383" s="133"/>
      <c r="R383" s="133"/>
      <c r="S383" s="134"/>
      <c r="T383" s="161"/>
      <c r="U383" s="135"/>
      <c r="Z383" s="176">
        <v>81</v>
      </c>
      <c r="AA383" s="176" t="s">
        <v>273</v>
      </c>
      <c r="AB383" s="189"/>
      <c r="AC383" s="188">
        <f t="shared" ca="1" si="1"/>
        <v>45165</v>
      </c>
    </row>
    <row r="384" spans="1:29" ht="15" x14ac:dyDescent="0.25">
      <c r="A384" s="131"/>
      <c r="H384" s="131"/>
      <c r="I384" s="131"/>
      <c r="J384" s="178"/>
      <c r="K384" s="131"/>
      <c r="L384" s="131"/>
      <c r="M384" s="132"/>
      <c r="N384" s="133"/>
      <c r="O384" s="174"/>
      <c r="P384" s="161"/>
      <c r="Q384" s="133"/>
      <c r="R384" s="133"/>
      <c r="S384" s="134"/>
      <c r="T384" s="161"/>
      <c r="U384" s="135"/>
      <c r="Z384" s="176">
        <v>82</v>
      </c>
      <c r="AA384" s="207" t="s">
        <v>366</v>
      </c>
      <c r="AB384" s="189"/>
      <c r="AC384" s="188">
        <f t="shared" ca="1" si="1"/>
        <v>45166</v>
      </c>
    </row>
    <row r="385" spans="1:29" ht="15" x14ac:dyDescent="0.25">
      <c r="A385" s="131"/>
      <c r="H385" s="131"/>
      <c r="I385" s="131"/>
      <c r="J385" s="178"/>
      <c r="K385" s="131"/>
      <c r="L385" s="131"/>
      <c r="M385" s="132"/>
      <c r="N385" s="133"/>
      <c r="O385" s="174"/>
      <c r="P385" s="161"/>
      <c r="Q385" s="133"/>
      <c r="R385" s="133"/>
      <c r="S385" s="134"/>
      <c r="T385" s="161"/>
      <c r="U385" s="135"/>
      <c r="Z385" s="176">
        <v>83</v>
      </c>
      <c r="AA385" s="176" t="s">
        <v>172</v>
      </c>
      <c r="AB385" s="189"/>
      <c r="AC385" s="188">
        <f t="shared" ca="1" si="1"/>
        <v>45167</v>
      </c>
    </row>
    <row r="386" spans="1:29" ht="15" x14ac:dyDescent="0.25">
      <c r="A386" s="131"/>
      <c r="H386" s="131"/>
      <c r="I386" s="131"/>
      <c r="J386" s="178"/>
      <c r="K386" s="131"/>
      <c r="L386" s="131"/>
      <c r="M386" s="132"/>
      <c r="N386" s="133"/>
      <c r="O386" s="174"/>
      <c r="P386" s="161"/>
      <c r="Q386" s="133"/>
      <c r="R386" s="133"/>
      <c r="S386" s="134"/>
      <c r="T386" s="161"/>
      <c r="U386" s="135"/>
      <c r="Z386" s="176">
        <v>84</v>
      </c>
      <c r="AA386" s="176" t="s">
        <v>173</v>
      </c>
      <c r="AB386" s="189"/>
      <c r="AC386" s="188">
        <f t="shared" ca="1" si="1"/>
        <v>45168</v>
      </c>
    </row>
    <row r="387" spans="1:29" ht="15" x14ac:dyDescent="0.25">
      <c r="A387" s="131"/>
      <c r="H387" s="131"/>
      <c r="I387" s="131"/>
      <c r="J387" s="178"/>
      <c r="K387" s="131"/>
      <c r="L387" s="131"/>
      <c r="M387" s="132"/>
      <c r="N387" s="133"/>
      <c r="O387" s="174"/>
      <c r="P387" s="161"/>
      <c r="Q387" s="133"/>
      <c r="R387" s="133"/>
      <c r="S387" s="134"/>
      <c r="T387" s="161"/>
      <c r="U387" s="135"/>
      <c r="Z387" s="176">
        <v>85</v>
      </c>
      <c r="AA387" s="176" t="s">
        <v>174</v>
      </c>
      <c r="AB387" s="189"/>
      <c r="AC387" s="188">
        <f t="shared" ca="1" si="1"/>
        <v>45169</v>
      </c>
    </row>
    <row r="388" spans="1:29" ht="15" x14ac:dyDescent="0.25">
      <c r="A388" s="131"/>
      <c r="H388" s="131"/>
      <c r="I388" s="131"/>
      <c r="J388" s="178"/>
      <c r="K388" s="131"/>
      <c r="L388" s="131"/>
      <c r="M388" s="132"/>
      <c r="N388" s="133"/>
      <c r="O388" s="174"/>
      <c r="P388" s="161"/>
      <c r="Q388" s="133"/>
      <c r="R388" s="133"/>
      <c r="S388" s="134"/>
      <c r="T388" s="161"/>
      <c r="U388" s="135"/>
      <c r="Z388" s="176">
        <v>86</v>
      </c>
      <c r="AA388" s="176" t="s">
        <v>274</v>
      </c>
      <c r="AB388" s="189"/>
      <c r="AC388" s="188">
        <f t="shared" ca="1" si="1"/>
        <v>45170</v>
      </c>
    </row>
    <row r="389" spans="1:29" ht="15" x14ac:dyDescent="0.25">
      <c r="A389" s="131"/>
      <c r="H389" s="131"/>
      <c r="I389" s="131"/>
      <c r="J389" s="178"/>
      <c r="K389" s="131"/>
      <c r="L389" s="131"/>
      <c r="M389" s="132"/>
      <c r="N389" s="133"/>
      <c r="O389" s="174"/>
      <c r="P389" s="161"/>
      <c r="Q389" s="133"/>
      <c r="R389" s="133"/>
      <c r="S389" s="134"/>
      <c r="T389" s="161"/>
      <c r="U389" s="135"/>
      <c r="Z389" s="176">
        <v>87</v>
      </c>
      <c r="AA389" s="176" t="s">
        <v>175</v>
      </c>
      <c r="AB389" s="189"/>
      <c r="AC389" s="188">
        <f t="shared" ca="1" si="1"/>
        <v>45171</v>
      </c>
    </row>
    <row r="390" spans="1:29" ht="15" x14ac:dyDescent="0.25">
      <c r="A390" s="131"/>
      <c r="H390" s="131"/>
      <c r="I390" s="131"/>
      <c r="J390" s="178"/>
      <c r="K390" s="131"/>
      <c r="L390" s="131"/>
      <c r="M390" s="132"/>
      <c r="N390" s="133"/>
      <c r="O390" s="174"/>
      <c r="P390" s="161"/>
      <c r="Q390" s="133"/>
      <c r="R390" s="133"/>
      <c r="S390" s="134"/>
      <c r="T390" s="161"/>
      <c r="U390" s="135"/>
      <c r="Z390" s="176">
        <v>88</v>
      </c>
      <c r="AA390" s="176" t="s">
        <v>176</v>
      </c>
      <c r="AB390" s="189"/>
      <c r="AC390" s="188">
        <f t="shared" ca="1" si="1"/>
        <v>45172</v>
      </c>
    </row>
    <row r="391" spans="1:29" ht="15" x14ac:dyDescent="0.25">
      <c r="A391" s="131"/>
      <c r="H391" s="131"/>
      <c r="I391" s="131"/>
      <c r="J391" s="178"/>
      <c r="K391" s="131"/>
      <c r="L391" s="131"/>
      <c r="M391" s="132"/>
      <c r="N391" s="133"/>
      <c r="O391" s="174"/>
      <c r="P391" s="161"/>
      <c r="Q391" s="133"/>
      <c r="R391" s="133"/>
      <c r="S391" s="134"/>
      <c r="T391" s="161"/>
      <c r="U391" s="135"/>
      <c r="Z391" s="176">
        <v>89</v>
      </c>
      <c r="AA391" s="176" t="s">
        <v>177</v>
      </c>
      <c r="AB391" s="189"/>
      <c r="AC391" s="188">
        <f t="shared" ca="1" si="1"/>
        <v>45173</v>
      </c>
    </row>
    <row r="392" spans="1:29" ht="15" x14ac:dyDescent="0.25">
      <c r="A392" s="131"/>
      <c r="H392" s="131"/>
      <c r="I392" s="131"/>
      <c r="J392" s="178"/>
      <c r="K392" s="131"/>
      <c r="L392" s="131"/>
      <c r="M392" s="132"/>
      <c r="N392" s="133"/>
      <c r="O392" s="174"/>
      <c r="P392" s="161"/>
      <c r="Q392" s="133"/>
      <c r="R392" s="133"/>
      <c r="S392" s="134"/>
      <c r="T392" s="161"/>
      <c r="U392" s="135"/>
      <c r="Z392" s="176">
        <v>90</v>
      </c>
      <c r="AA392" s="207" t="s">
        <v>367</v>
      </c>
      <c r="AB392" s="189"/>
      <c r="AC392" s="188">
        <f t="shared" ca="1" si="1"/>
        <v>45174</v>
      </c>
    </row>
    <row r="393" spans="1:29" ht="15" x14ac:dyDescent="0.25">
      <c r="A393" s="131"/>
      <c r="H393" s="131"/>
      <c r="I393" s="131"/>
      <c r="J393" s="178"/>
      <c r="K393" s="131"/>
      <c r="L393" s="131"/>
      <c r="M393" s="132"/>
      <c r="N393" s="133"/>
      <c r="O393" s="174"/>
      <c r="P393" s="161"/>
      <c r="Q393" s="133"/>
      <c r="R393" s="133"/>
      <c r="S393" s="134"/>
      <c r="T393" s="161"/>
      <c r="U393" s="135"/>
      <c r="Z393" s="176">
        <v>91</v>
      </c>
      <c r="AA393" s="176" t="s">
        <v>275</v>
      </c>
      <c r="AB393" s="189"/>
      <c r="AC393" s="188">
        <f t="shared" ca="1" si="1"/>
        <v>45175</v>
      </c>
    </row>
    <row r="394" spans="1:29" ht="15" x14ac:dyDescent="0.25">
      <c r="A394" s="131"/>
      <c r="H394" s="131"/>
      <c r="I394" s="131"/>
      <c r="J394" s="178"/>
      <c r="K394" s="131"/>
      <c r="L394" s="131"/>
      <c r="M394" s="132"/>
      <c r="N394" s="133"/>
      <c r="O394" s="174"/>
      <c r="P394" s="161"/>
      <c r="Q394" s="133"/>
      <c r="R394" s="133"/>
      <c r="S394" s="134"/>
      <c r="T394" s="161"/>
      <c r="U394" s="135"/>
      <c r="Z394" s="176">
        <v>92</v>
      </c>
      <c r="AA394" s="176" t="s">
        <v>178</v>
      </c>
      <c r="AB394" s="189"/>
      <c r="AC394" s="188">
        <f t="shared" ca="1" si="1"/>
        <v>45176</v>
      </c>
    </row>
    <row r="395" spans="1:29" ht="15" x14ac:dyDescent="0.25">
      <c r="A395" s="131"/>
      <c r="H395" s="131"/>
      <c r="I395" s="131"/>
      <c r="J395" s="178"/>
      <c r="K395" s="131"/>
      <c r="L395" s="131"/>
      <c r="M395" s="132"/>
      <c r="N395" s="133"/>
      <c r="O395" s="174"/>
      <c r="P395" s="161"/>
      <c r="Q395" s="133"/>
      <c r="R395" s="133"/>
      <c r="S395" s="134"/>
      <c r="T395" s="161"/>
      <c r="U395" s="135"/>
      <c r="Z395" s="176">
        <v>93</v>
      </c>
      <c r="AA395" s="176" t="s">
        <v>179</v>
      </c>
      <c r="AB395" s="189"/>
      <c r="AC395" s="188">
        <f t="shared" ca="1" si="1"/>
        <v>45177</v>
      </c>
    </row>
    <row r="396" spans="1:29" ht="15" x14ac:dyDescent="0.25">
      <c r="A396" s="131"/>
      <c r="H396" s="131"/>
      <c r="I396" s="131"/>
      <c r="J396" s="178"/>
      <c r="K396" s="131"/>
      <c r="L396" s="131"/>
      <c r="M396" s="132"/>
      <c r="N396" s="133"/>
      <c r="O396" s="174"/>
      <c r="P396" s="161"/>
      <c r="Q396" s="133"/>
      <c r="R396" s="133"/>
      <c r="S396" s="134"/>
      <c r="T396" s="161"/>
      <c r="U396" s="135"/>
      <c r="Z396" s="176">
        <v>94</v>
      </c>
      <c r="AA396" s="176" t="s">
        <v>180</v>
      </c>
      <c r="AB396" s="189"/>
      <c r="AC396" s="188">
        <f t="shared" ca="1" si="1"/>
        <v>45178</v>
      </c>
    </row>
    <row r="397" spans="1:29" ht="15" x14ac:dyDescent="0.25">
      <c r="A397" s="131"/>
      <c r="H397" s="131"/>
      <c r="I397" s="131"/>
      <c r="J397" s="178"/>
      <c r="K397" s="131"/>
      <c r="L397" s="131"/>
      <c r="M397" s="132"/>
      <c r="N397" s="133"/>
      <c r="O397" s="174"/>
      <c r="P397" s="161"/>
      <c r="Q397" s="133"/>
      <c r="R397" s="133"/>
      <c r="S397" s="134"/>
      <c r="T397" s="161"/>
      <c r="U397" s="135"/>
      <c r="Z397" s="176">
        <v>95</v>
      </c>
      <c r="AA397" s="176" t="s">
        <v>181</v>
      </c>
      <c r="AB397" s="189"/>
      <c r="AC397" s="188">
        <f t="shared" ca="1" si="1"/>
        <v>45179</v>
      </c>
    </row>
    <row r="398" spans="1:29" ht="15" x14ac:dyDescent="0.25">
      <c r="A398" s="131"/>
      <c r="H398" s="131"/>
      <c r="I398" s="131"/>
      <c r="J398" s="178"/>
      <c r="K398" s="131"/>
      <c r="L398" s="131"/>
      <c r="M398" s="132"/>
      <c r="N398" s="133"/>
      <c r="O398" s="174"/>
      <c r="P398" s="161"/>
      <c r="Q398" s="133"/>
      <c r="R398" s="133"/>
      <c r="S398" s="134"/>
      <c r="T398" s="161"/>
      <c r="U398" s="135"/>
      <c r="Z398" s="176">
        <v>96</v>
      </c>
      <c r="AA398" s="176" t="s">
        <v>276</v>
      </c>
      <c r="AB398" s="189"/>
      <c r="AC398" s="188">
        <f t="shared" ca="1" si="1"/>
        <v>45180</v>
      </c>
    </row>
    <row r="399" spans="1:29" ht="15" x14ac:dyDescent="0.25">
      <c r="A399" s="131"/>
      <c r="H399" s="131"/>
      <c r="I399" s="131"/>
      <c r="J399" s="178"/>
      <c r="K399" s="131"/>
      <c r="L399" s="131"/>
      <c r="M399" s="132"/>
      <c r="N399" s="133"/>
      <c r="O399" s="174"/>
      <c r="P399" s="161"/>
      <c r="Q399" s="133"/>
      <c r="R399" s="133"/>
      <c r="S399" s="134"/>
      <c r="T399" s="161"/>
      <c r="U399" s="135"/>
      <c r="Z399" s="176">
        <v>97</v>
      </c>
      <c r="AA399" s="176" t="s">
        <v>182</v>
      </c>
      <c r="AB399" s="189"/>
      <c r="AC399" s="188">
        <f t="shared" ca="1" si="1"/>
        <v>45181</v>
      </c>
    </row>
    <row r="400" spans="1:29" ht="15" x14ac:dyDescent="0.25">
      <c r="A400" s="131"/>
      <c r="H400" s="131"/>
      <c r="I400" s="131"/>
      <c r="J400" s="178"/>
      <c r="K400" s="131"/>
      <c r="L400" s="131"/>
      <c r="M400" s="132"/>
      <c r="N400" s="133"/>
      <c r="O400" s="174"/>
      <c r="P400" s="161"/>
      <c r="Q400" s="133"/>
      <c r="R400" s="133"/>
      <c r="S400" s="134"/>
      <c r="T400" s="161"/>
      <c r="U400" s="135"/>
      <c r="Z400" s="176">
        <v>98</v>
      </c>
      <c r="AA400" s="176" t="s">
        <v>183</v>
      </c>
      <c r="AB400" s="189"/>
      <c r="AC400" s="188">
        <f t="shared" ca="1" si="1"/>
        <v>45182</v>
      </c>
    </row>
    <row r="401" spans="1:29" ht="15" x14ac:dyDescent="0.25">
      <c r="A401" s="131"/>
      <c r="H401" s="131"/>
      <c r="I401" s="131"/>
      <c r="J401" s="178"/>
      <c r="K401" s="131"/>
      <c r="L401" s="131"/>
      <c r="M401" s="132"/>
      <c r="N401" s="133"/>
      <c r="O401" s="174"/>
      <c r="P401" s="161"/>
      <c r="Q401" s="133"/>
      <c r="R401" s="133"/>
      <c r="S401" s="134"/>
      <c r="T401" s="161"/>
      <c r="U401" s="135"/>
      <c r="Z401" s="176">
        <v>99</v>
      </c>
      <c r="AA401" s="176" t="s">
        <v>184</v>
      </c>
      <c r="AB401" s="189"/>
      <c r="AC401" s="188">
        <f t="shared" ca="1" si="1"/>
        <v>45183</v>
      </c>
    </row>
    <row r="402" spans="1:29" ht="15" x14ac:dyDescent="0.25">
      <c r="A402" s="131"/>
      <c r="H402" s="131"/>
      <c r="I402" s="131"/>
      <c r="J402" s="178"/>
      <c r="K402" s="131"/>
      <c r="L402" s="131"/>
      <c r="M402" s="132"/>
      <c r="N402" s="133"/>
      <c r="O402" s="174"/>
      <c r="P402" s="161"/>
      <c r="Q402" s="133"/>
      <c r="R402" s="133"/>
      <c r="S402" s="134"/>
      <c r="T402" s="161"/>
      <c r="U402" s="135"/>
      <c r="Z402" s="176">
        <v>100</v>
      </c>
      <c r="AA402" s="176" t="s">
        <v>185</v>
      </c>
      <c r="AB402" s="189"/>
      <c r="AC402" s="188">
        <f t="shared" ca="1" si="1"/>
        <v>45184</v>
      </c>
    </row>
    <row r="403" spans="1:29" ht="15" x14ac:dyDescent="0.25">
      <c r="A403" s="131"/>
      <c r="H403" s="131"/>
      <c r="I403" s="131"/>
      <c r="J403" s="178"/>
      <c r="K403" s="131"/>
      <c r="L403" s="131"/>
      <c r="M403" s="132"/>
      <c r="N403" s="133"/>
      <c r="O403" s="174"/>
      <c r="P403" s="161"/>
      <c r="Q403" s="133"/>
      <c r="R403" s="133"/>
      <c r="S403" s="134"/>
      <c r="T403" s="161"/>
      <c r="U403" s="135"/>
      <c r="Z403" s="176">
        <v>101</v>
      </c>
      <c r="AA403" s="176" t="s">
        <v>186</v>
      </c>
      <c r="AB403" s="189"/>
      <c r="AC403" s="188">
        <f t="shared" ca="1" si="1"/>
        <v>45185</v>
      </c>
    </row>
    <row r="404" spans="1:29" ht="15" x14ac:dyDescent="0.25">
      <c r="A404" s="131"/>
      <c r="H404" s="131"/>
      <c r="I404" s="131"/>
      <c r="J404" s="178"/>
      <c r="K404" s="131"/>
      <c r="L404" s="131"/>
      <c r="M404" s="132"/>
      <c r="N404" s="133"/>
      <c r="O404" s="174"/>
      <c r="P404" s="161"/>
      <c r="Q404" s="133"/>
      <c r="R404" s="133"/>
      <c r="S404" s="134"/>
      <c r="T404" s="161"/>
      <c r="U404" s="135"/>
      <c r="Z404" s="176">
        <v>102</v>
      </c>
      <c r="AA404" s="176" t="s">
        <v>187</v>
      </c>
      <c r="AB404" s="189"/>
      <c r="AC404" s="188">
        <f t="shared" ca="1" si="1"/>
        <v>45186</v>
      </c>
    </row>
    <row r="405" spans="1:29" ht="15" x14ac:dyDescent="0.25">
      <c r="A405" s="131"/>
      <c r="H405" s="131"/>
      <c r="I405" s="131"/>
      <c r="J405" s="178"/>
      <c r="K405" s="131"/>
      <c r="L405" s="131"/>
      <c r="M405" s="132"/>
      <c r="N405" s="133"/>
      <c r="O405" s="174"/>
      <c r="P405" s="161"/>
      <c r="Q405" s="133"/>
      <c r="R405" s="133"/>
      <c r="S405" s="134"/>
      <c r="T405" s="161"/>
      <c r="U405" s="135"/>
      <c r="Z405" s="176">
        <v>103</v>
      </c>
      <c r="AA405" s="176" t="s">
        <v>277</v>
      </c>
      <c r="AB405" s="189"/>
      <c r="AC405" s="188">
        <f t="shared" ca="1" si="1"/>
        <v>45187</v>
      </c>
    </row>
    <row r="406" spans="1:29" ht="15" x14ac:dyDescent="0.25">
      <c r="A406" s="131"/>
      <c r="H406" s="131"/>
      <c r="I406" s="131"/>
      <c r="J406" s="178"/>
      <c r="K406" s="131"/>
      <c r="L406" s="131"/>
      <c r="M406" s="132"/>
      <c r="N406" s="133"/>
      <c r="O406" s="174"/>
      <c r="P406" s="161"/>
      <c r="Q406" s="133"/>
      <c r="R406" s="133"/>
      <c r="S406" s="134"/>
      <c r="T406" s="161"/>
      <c r="U406" s="135"/>
      <c r="Z406" s="176">
        <v>104</v>
      </c>
      <c r="AA406" s="176" t="s">
        <v>188</v>
      </c>
      <c r="AB406" s="189"/>
      <c r="AC406" s="188">
        <f t="shared" ca="1" si="1"/>
        <v>45188</v>
      </c>
    </row>
    <row r="407" spans="1:29" ht="15" x14ac:dyDescent="0.25">
      <c r="A407" s="131"/>
      <c r="H407" s="131"/>
      <c r="I407" s="131"/>
      <c r="J407" s="178"/>
      <c r="K407" s="131"/>
      <c r="L407" s="131"/>
      <c r="M407" s="132"/>
      <c r="N407" s="133"/>
      <c r="O407" s="174"/>
      <c r="P407" s="161"/>
      <c r="Q407" s="133"/>
      <c r="R407" s="133"/>
      <c r="S407" s="134"/>
      <c r="T407" s="161"/>
      <c r="U407" s="135"/>
      <c r="Z407" s="176">
        <v>105</v>
      </c>
      <c r="AA407" s="176" t="s">
        <v>189</v>
      </c>
      <c r="AB407" s="189"/>
      <c r="AC407" s="188">
        <f t="shared" ca="1" si="1"/>
        <v>45189</v>
      </c>
    </row>
    <row r="408" spans="1:29" ht="15" x14ac:dyDescent="0.25">
      <c r="A408" s="131"/>
      <c r="H408" s="131"/>
      <c r="I408" s="131"/>
      <c r="J408" s="178"/>
      <c r="K408" s="131"/>
      <c r="L408" s="131"/>
      <c r="M408" s="132"/>
      <c r="N408" s="133"/>
      <c r="O408" s="174"/>
      <c r="P408" s="161"/>
      <c r="Q408" s="133"/>
      <c r="R408" s="133"/>
      <c r="S408" s="134"/>
      <c r="T408" s="161"/>
      <c r="U408" s="135"/>
      <c r="Z408" s="176">
        <v>106</v>
      </c>
      <c r="AA408" s="176" t="s">
        <v>278</v>
      </c>
      <c r="AB408" s="189"/>
      <c r="AC408" s="188">
        <f t="shared" ca="1" si="1"/>
        <v>45190</v>
      </c>
    </row>
    <row r="409" spans="1:29" ht="15" x14ac:dyDescent="0.25">
      <c r="A409" s="131"/>
      <c r="H409" s="131"/>
      <c r="I409" s="131"/>
      <c r="J409" s="178"/>
      <c r="K409" s="131"/>
      <c r="L409" s="131"/>
      <c r="M409" s="132"/>
      <c r="N409" s="133"/>
      <c r="O409" s="174"/>
      <c r="P409" s="161"/>
      <c r="Q409" s="133"/>
      <c r="R409" s="133"/>
      <c r="S409" s="134"/>
      <c r="T409" s="161"/>
      <c r="U409" s="135"/>
      <c r="Z409" s="176">
        <v>107</v>
      </c>
      <c r="AA409" s="176" t="s">
        <v>190</v>
      </c>
      <c r="AB409" s="189"/>
      <c r="AC409" s="188">
        <f t="shared" ca="1" si="1"/>
        <v>45191</v>
      </c>
    </row>
    <row r="410" spans="1:29" ht="15" x14ac:dyDescent="0.25">
      <c r="A410" s="131"/>
      <c r="H410" s="131"/>
      <c r="I410" s="131"/>
      <c r="J410" s="178"/>
      <c r="K410" s="131"/>
      <c r="L410" s="131"/>
      <c r="M410" s="132"/>
      <c r="N410" s="133"/>
      <c r="O410" s="174"/>
      <c r="P410" s="161"/>
      <c r="Q410" s="133"/>
      <c r="R410" s="133"/>
      <c r="S410" s="134"/>
      <c r="T410" s="161"/>
      <c r="U410" s="135"/>
      <c r="Z410" s="176">
        <v>108</v>
      </c>
      <c r="AA410" s="176" t="s">
        <v>191</v>
      </c>
      <c r="AB410" s="189"/>
      <c r="AC410" s="188">
        <f t="shared" ca="1" si="1"/>
        <v>45192</v>
      </c>
    </row>
    <row r="411" spans="1:29" ht="15" x14ac:dyDescent="0.25">
      <c r="A411" s="131"/>
      <c r="H411" s="131"/>
      <c r="I411" s="131"/>
      <c r="J411" s="178"/>
      <c r="K411" s="131"/>
      <c r="L411" s="131"/>
      <c r="M411" s="132"/>
      <c r="N411" s="133"/>
      <c r="O411" s="174"/>
      <c r="P411" s="161"/>
      <c r="Q411" s="133"/>
      <c r="R411" s="133"/>
      <c r="S411" s="134"/>
      <c r="T411" s="161"/>
      <c r="U411" s="135"/>
      <c r="Z411" s="176">
        <v>109</v>
      </c>
      <c r="AA411" s="176" t="s">
        <v>279</v>
      </c>
      <c r="AB411" s="189"/>
      <c r="AC411" s="188">
        <f t="shared" ca="1" si="1"/>
        <v>45193</v>
      </c>
    </row>
    <row r="412" spans="1:29" ht="15" x14ac:dyDescent="0.25">
      <c r="A412" s="131"/>
      <c r="H412" s="131"/>
      <c r="I412" s="131"/>
      <c r="J412" s="178"/>
      <c r="K412" s="131"/>
      <c r="L412" s="131"/>
      <c r="M412" s="132"/>
      <c r="N412" s="133"/>
      <c r="O412" s="174"/>
      <c r="P412" s="161"/>
      <c r="Q412" s="133"/>
      <c r="R412" s="133"/>
      <c r="S412" s="134"/>
      <c r="T412" s="161"/>
      <c r="U412" s="135"/>
      <c r="Z412" s="176">
        <v>110</v>
      </c>
      <c r="AA412" s="176" t="s">
        <v>394</v>
      </c>
      <c r="AB412" s="189"/>
      <c r="AC412" s="188">
        <f t="shared" ca="1" si="1"/>
        <v>45194</v>
      </c>
    </row>
    <row r="413" spans="1:29" ht="15" x14ac:dyDescent="0.25">
      <c r="A413" s="131"/>
      <c r="H413" s="131"/>
      <c r="I413" s="131"/>
      <c r="J413" s="178"/>
      <c r="K413" s="131"/>
      <c r="L413" s="131"/>
      <c r="M413" s="132"/>
      <c r="N413" s="133"/>
      <c r="O413" s="174"/>
      <c r="P413" s="161"/>
      <c r="Q413" s="133"/>
      <c r="R413" s="133"/>
      <c r="S413" s="134"/>
      <c r="T413" s="161"/>
      <c r="U413" s="135"/>
      <c r="Z413" s="176">
        <v>111</v>
      </c>
      <c r="AA413" s="176" t="s">
        <v>395</v>
      </c>
      <c r="AB413" s="189"/>
      <c r="AC413" s="188">
        <f t="shared" ca="1" si="1"/>
        <v>45195</v>
      </c>
    </row>
    <row r="414" spans="1:29" ht="15" x14ac:dyDescent="0.25">
      <c r="A414" s="131"/>
      <c r="H414" s="131"/>
      <c r="I414" s="131"/>
      <c r="J414" s="178"/>
      <c r="K414" s="131"/>
      <c r="L414" s="131"/>
      <c r="M414" s="132"/>
      <c r="N414" s="133"/>
      <c r="O414" s="174"/>
      <c r="P414" s="161"/>
      <c r="Q414" s="133"/>
      <c r="R414" s="133"/>
      <c r="S414" s="134"/>
      <c r="T414" s="161"/>
      <c r="U414" s="135"/>
      <c r="Z414" s="176">
        <v>112</v>
      </c>
      <c r="AA414" s="176" t="s">
        <v>192</v>
      </c>
      <c r="AB414" s="189"/>
      <c r="AC414" s="188">
        <f t="shared" ca="1" si="1"/>
        <v>45196</v>
      </c>
    </row>
    <row r="415" spans="1:29" ht="15" x14ac:dyDescent="0.25">
      <c r="A415" s="131"/>
      <c r="H415" s="131"/>
      <c r="I415" s="131"/>
      <c r="J415" s="178"/>
      <c r="K415" s="131"/>
      <c r="L415" s="131"/>
      <c r="M415" s="132"/>
      <c r="N415" s="133"/>
      <c r="O415" s="174"/>
      <c r="P415" s="161"/>
      <c r="Q415" s="133"/>
      <c r="R415" s="133"/>
      <c r="S415" s="134"/>
      <c r="T415" s="161"/>
      <c r="U415" s="135"/>
      <c r="Z415" s="176">
        <v>113</v>
      </c>
      <c r="AA415" s="176" t="s">
        <v>193</v>
      </c>
      <c r="AB415" s="189"/>
      <c r="AC415" s="188">
        <f t="shared" ca="1" si="1"/>
        <v>45197</v>
      </c>
    </row>
    <row r="416" spans="1:29" ht="15" x14ac:dyDescent="0.25">
      <c r="A416" s="131"/>
      <c r="H416" s="131"/>
      <c r="I416" s="131"/>
      <c r="J416" s="178"/>
      <c r="K416" s="131"/>
      <c r="L416" s="131"/>
      <c r="M416" s="132"/>
      <c r="N416" s="133"/>
      <c r="O416" s="174"/>
      <c r="P416" s="161"/>
      <c r="Q416" s="133"/>
      <c r="R416" s="133"/>
      <c r="S416" s="134"/>
      <c r="T416" s="161"/>
      <c r="U416" s="135"/>
      <c r="Z416" s="176">
        <v>114</v>
      </c>
      <c r="AA416" s="176" t="s">
        <v>194</v>
      </c>
      <c r="AB416" s="189"/>
      <c r="AC416" s="188">
        <f t="shared" ca="1" si="1"/>
        <v>45198</v>
      </c>
    </row>
    <row r="417" spans="1:29" ht="15" x14ac:dyDescent="0.25">
      <c r="A417" s="131"/>
      <c r="H417" s="131"/>
      <c r="I417" s="131"/>
      <c r="J417" s="178"/>
      <c r="K417" s="131"/>
      <c r="L417" s="131"/>
      <c r="M417" s="132"/>
      <c r="N417" s="133"/>
      <c r="O417" s="174"/>
      <c r="P417" s="161"/>
      <c r="Q417" s="133"/>
      <c r="R417" s="133"/>
      <c r="S417" s="134"/>
      <c r="T417" s="161"/>
      <c r="U417" s="135"/>
      <c r="Z417" s="176">
        <v>115</v>
      </c>
      <c r="AA417" s="176" t="s">
        <v>195</v>
      </c>
      <c r="AB417" s="189"/>
      <c r="AC417" s="188">
        <f t="shared" ca="1" si="1"/>
        <v>45199</v>
      </c>
    </row>
    <row r="418" spans="1:29" ht="15" x14ac:dyDescent="0.25">
      <c r="A418" s="131"/>
      <c r="H418" s="131"/>
      <c r="I418" s="131"/>
      <c r="J418" s="178"/>
      <c r="K418" s="131"/>
      <c r="L418" s="131"/>
      <c r="M418" s="132"/>
      <c r="N418" s="133"/>
      <c r="O418" s="174"/>
      <c r="P418" s="161"/>
      <c r="Q418" s="133"/>
      <c r="R418" s="133"/>
      <c r="S418" s="134"/>
      <c r="T418" s="161"/>
      <c r="U418" s="135"/>
      <c r="Z418" s="176">
        <v>116</v>
      </c>
      <c r="AA418" s="176" t="s">
        <v>196</v>
      </c>
      <c r="AB418" s="189"/>
      <c r="AC418" s="188">
        <f t="shared" ca="1" si="1"/>
        <v>45200</v>
      </c>
    </row>
    <row r="419" spans="1:29" ht="15" x14ac:dyDescent="0.25">
      <c r="A419" s="131"/>
      <c r="H419" s="131"/>
      <c r="I419" s="131"/>
      <c r="J419" s="178"/>
      <c r="K419" s="131"/>
      <c r="L419" s="131"/>
      <c r="M419" s="132"/>
      <c r="N419" s="133"/>
      <c r="O419" s="174"/>
      <c r="P419" s="161"/>
      <c r="Q419" s="133"/>
      <c r="R419" s="133"/>
      <c r="S419" s="134"/>
      <c r="T419" s="161"/>
      <c r="U419" s="135"/>
      <c r="Z419" s="176">
        <v>117</v>
      </c>
      <c r="AA419" s="176" t="s">
        <v>197</v>
      </c>
      <c r="AB419" s="189"/>
      <c r="AC419" s="188">
        <f t="shared" ca="1" si="1"/>
        <v>45201</v>
      </c>
    </row>
    <row r="420" spans="1:29" ht="15" x14ac:dyDescent="0.25">
      <c r="A420" s="131"/>
      <c r="H420" s="131"/>
      <c r="I420" s="131"/>
      <c r="J420" s="178"/>
      <c r="K420" s="131"/>
      <c r="L420" s="131"/>
      <c r="M420" s="132"/>
      <c r="N420" s="133"/>
      <c r="O420" s="174"/>
      <c r="P420" s="161"/>
      <c r="Q420" s="133"/>
      <c r="R420" s="133"/>
      <c r="S420" s="134"/>
      <c r="T420" s="161"/>
      <c r="U420" s="135"/>
      <c r="Z420" s="176">
        <v>118</v>
      </c>
      <c r="AA420" s="176" t="s">
        <v>280</v>
      </c>
      <c r="AB420" s="189"/>
      <c r="AC420" s="188">
        <f t="shared" ca="1" si="1"/>
        <v>45202</v>
      </c>
    </row>
    <row r="421" spans="1:29" ht="15" x14ac:dyDescent="0.25">
      <c r="A421" s="131"/>
      <c r="H421" s="131"/>
      <c r="I421" s="131"/>
      <c r="J421" s="178"/>
      <c r="K421" s="131"/>
      <c r="L421" s="131"/>
      <c r="M421" s="132"/>
      <c r="N421" s="133"/>
      <c r="O421" s="174"/>
      <c r="P421" s="161"/>
      <c r="Q421" s="133"/>
      <c r="R421" s="133"/>
      <c r="S421" s="134"/>
      <c r="T421" s="161"/>
      <c r="U421" s="135"/>
      <c r="Z421" s="176">
        <v>119</v>
      </c>
      <c r="AA421" s="176" t="s">
        <v>281</v>
      </c>
      <c r="AB421" s="189"/>
      <c r="AC421" s="188">
        <f t="shared" ca="1" si="1"/>
        <v>45203</v>
      </c>
    </row>
    <row r="422" spans="1:29" ht="15" x14ac:dyDescent="0.25">
      <c r="A422" s="131"/>
      <c r="H422" s="131"/>
      <c r="I422" s="131"/>
      <c r="J422" s="178"/>
      <c r="K422" s="131"/>
      <c r="L422" s="131"/>
      <c r="M422" s="132"/>
      <c r="N422" s="133"/>
      <c r="O422" s="174"/>
      <c r="P422" s="161"/>
      <c r="Q422" s="133"/>
      <c r="R422" s="133"/>
      <c r="S422" s="134"/>
      <c r="T422" s="161"/>
      <c r="U422" s="135"/>
      <c r="Z422" s="176">
        <v>120</v>
      </c>
      <c r="AA422" s="176" t="s">
        <v>282</v>
      </c>
      <c r="AB422" s="189"/>
      <c r="AC422" s="188">
        <f t="shared" ca="1" si="1"/>
        <v>45204</v>
      </c>
    </row>
    <row r="423" spans="1:29" ht="15" x14ac:dyDescent="0.25">
      <c r="A423" s="131"/>
      <c r="H423" s="131"/>
      <c r="I423" s="131"/>
      <c r="J423" s="178"/>
      <c r="K423" s="131"/>
      <c r="L423" s="131"/>
      <c r="M423" s="132"/>
      <c r="N423" s="133"/>
      <c r="O423" s="174"/>
      <c r="P423" s="161"/>
      <c r="Q423" s="133"/>
      <c r="R423" s="133"/>
      <c r="S423" s="134"/>
      <c r="T423" s="161"/>
      <c r="U423" s="135"/>
      <c r="Z423" s="176">
        <v>121</v>
      </c>
      <c r="AA423" s="176" t="s">
        <v>198</v>
      </c>
      <c r="AB423" s="189"/>
      <c r="AC423" s="188">
        <f t="shared" ca="1" si="1"/>
        <v>45205</v>
      </c>
    </row>
    <row r="424" spans="1:29" ht="15" x14ac:dyDescent="0.25">
      <c r="A424" s="131"/>
      <c r="H424" s="131"/>
      <c r="I424" s="131"/>
      <c r="J424" s="178"/>
      <c r="K424" s="131"/>
      <c r="L424" s="131"/>
      <c r="M424" s="132"/>
      <c r="N424" s="133"/>
      <c r="O424" s="174"/>
      <c r="P424" s="161"/>
      <c r="Q424" s="133"/>
      <c r="R424" s="133"/>
      <c r="S424" s="134"/>
      <c r="T424" s="161"/>
      <c r="U424" s="135"/>
      <c r="Z424" s="176">
        <v>122</v>
      </c>
      <c r="AA424" s="176" t="s">
        <v>199</v>
      </c>
      <c r="AB424" s="189"/>
      <c r="AC424" s="188">
        <f t="shared" ca="1" si="1"/>
        <v>45206</v>
      </c>
    </row>
    <row r="425" spans="1:29" ht="15" x14ac:dyDescent="0.25">
      <c r="A425" s="131"/>
      <c r="H425" s="131"/>
      <c r="I425" s="131"/>
      <c r="J425" s="178"/>
      <c r="K425" s="131"/>
      <c r="L425" s="131"/>
      <c r="M425" s="132"/>
      <c r="N425" s="133"/>
      <c r="O425" s="174"/>
      <c r="P425" s="161"/>
      <c r="Q425" s="133"/>
      <c r="R425" s="133"/>
      <c r="S425" s="134"/>
      <c r="T425" s="161"/>
      <c r="U425" s="135"/>
      <c r="Z425" s="176">
        <v>123</v>
      </c>
      <c r="AA425" s="176" t="s">
        <v>332</v>
      </c>
      <c r="AB425" s="189"/>
      <c r="AC425" s="188">
        <f t="shared" ca="1" si="1"/>
        <v>45207</v>
      </c>
    </row>
    <row r="426" spans="1:29" ht="15" x14ac:dyDescent="0.25">
      <c r="A426" s="131"/>
      <c r="H426" s="131"/>
      <c r="I426" s="131"/>
      <c r="J426" s="178"/>
      <c r="K426" s="131"/>
      <c r="L426" s="131"/>
      <c r="M426" s="132"/>
      <c r="N426" s="133"/>
      <c r="O426" s="174"/>
      <c r="P426" s="161"/>
      <c r="Q426" s="133"/>
      <c r="R426" s="133"/>
      <c r="S426" s="134"/>
      <c r="T426" s="161"/>
      <c r="U426" s="135"/>
      <c r="Z426" s="176">
        <v>124</v>
      </c>
      <c r="AA426" s="176" t="s">
        <v>200</v>
      </c>
      <c r="AB426" s="189"/>
      <c r="AC426" s="188">
        <f t="shared" ca="1" si="1"/>
        <v>45208</v>
      </c>
    </row>
    <row r="427" spans="1:29" ht="15" x14ac:dyDescent="0.25">
      <c r="A427" s="131"/>
      <c r="H427" s="131"/>
      <c r="I427" s="131"/>
      <c r="J427" s="178"/>
      <c r="K427" s="131"/>
      <c r="L427" s="131"/>
      <c r="M427" s="132"/>
      <c r="N427" s="133"/>
      <c r="O427" s="174"/>
      <c r="P427" s="161"/>
      <c r="Q427" s="133"/>
      <c r="R427" s="133"/>
      <c r="S427" s="134"/>
      <c r="T427" s="161"/>
      <c r="U427" s="135"/>
      <c r="Z427" s="176">
        <v>125</v>
      </c>
      <c r="AA427" s="176" t="s">
        <v>283</v>
      </c>
      <c r="AB427" s="189"/>
      <c r="AC427" s="188">
        <f t="shared" ca="1" si="1"/>
        <v>45209</v>
      </c>
    </row>
    <row r="428" spans="1:29" ht="15" x14ac:dyDescent="0.25">
      <c r="A428" s="131"/>
      <c r="H428" s="131"/>
      <c r="I428" s="131"/>
      <c r="J428" s="178"/>
      <c r="K428" s="131"/>
      <c r="L428" s="131"/>
      <c r="M428" s="132"/>
      <c r="N428" s="133"/>
      <c r="O428" s="174"/>
      <c r="P428" s="161"/>
      <c r="Q428" s="133"/>
      <c r="R428" s="133"/>
      <c r="S428" s="134"/>
      <c r="T428" s="161"/>
      <c r="U428" s="135"/>
      <c r="Z428" s="176">
        <v>126</v>
      </c>
      <c r="AA428" s="176" t="s">
        <v>201</v>
      </c>
      <c r="AB428" s="189"/>
      <c r="AC428" s="188">
        <f t="shared" ca="1" si="1"/>
        <v>45210</v>
      </c>
    </row>
    <row r="429" spans="1:29" ht="15" x14ac:dyDescent="0.25">
      <c r="A429" s="131"/>
      <c r="H429" s="131"/>
      <c r="I429" s="131"/>
      <c r="J429" s="178"/>
      <c r="K429" s="131"/>
      <c r="L429" s="131"/>
      <c r="M429" s="132"/>
      <c r="N429" s="133"/>
      <c r="O429" s="174"/>
      <c r="P429" s="161"/>
      <c r="Q429" s="133"/>
      <c r="R429" s="133"/>
      <c r="S429" s="134"/>
      <c r="T429" s="161"/>
      <c r="U429" s="135"/>
      <c r="Z429" s="176">
        <v>127</v>
      </c>
      <c r="AA429" s="176" t="s">
        <v>202</v>
      </c>
      <c r="AB429" s="189"/>
      <c r="AC429" s="188">
        <f t="shared" ca="1" si="1"/>
        <v>45211</v>
      </c>
    </row>
    <row r="430" spans="1:29" ht="15" x14ac:dyDescent="0.25">
      <c r="A430" s="131"/>
      <c r="H430" s="131"/>
      <c r="I430" s="131"/>
      <c r="J430" s="178"/>
      <c r="K430" s="131"/>
      <c r="L430" s="131"/>
      <c r="M430" s="132"/>
      <c r="N430" s="133"/>
      <c r="O430" s="174"/>
      <c r="P430" s="161"/>
      <c r="Q430" s="133"/>
      <c r="R430" s="133"/>
      <c r="S430" s="134"/>
      <c r="T430" s="161"/>
      <c r="U430" s="135"/>
      <c r="Z430" s="176">
        <v>128</v>
      </c>
      <c r="AA430" s="176" t="s">
        <v>333</v>
      </c>
      <c r="AB430" s="189"/>
      <c r="AC430" s="188">
        <f t="shared" ca="1" si="1"/>
        <v>45212</v>
      </c>
    </row>
    <row r="431" spans="1:29" ht="15" x14ac:dyDescent="0.25">
      <c r="A431" s="131"/>
      <c r="H431" s="131"/>
      <c r="I431" s="131"/>
      <c r="J431" s="178"/>
      <c r="K431" s="131"/>
      <c r="L431" s="131"/>
      <c r="M431" s="132"/>
      <c r="N431" s="133"/>
      <c r="O431" s="174"/>
      <c r="P431" s="161"/>
      <c r="Q431" s="133"/>
      <c r="R431" s="133"/>
      <c r="S431" s="134"/>
      <c r="T431" s="161"/>
      <c r="U431" s="135"/>
      <c r="Z431" s="176">
        <v>129</v>
      </c>
      <c r="AA431" s="176" t="s">
        <v>203</v>
      </c>
      <c r="AB431" s="189"/>
      <c r="AC431" s="188">
        <f t="shared" ca="1" si="1"/>
        <v>45213</v>
      </c>
    </row>
    <row r="432" spans="1:29" ht="15" x14ac:dyDescent="0.25">
      <c r="A432" s="131"/>
      <c r="H432" s="131"/>
      <c r="I432" s="131"/>
      <c r="J432" s="178"/>
      <c r="K432" s="131"/>
      <c r="L432" s="131"/>
      <c r="M432" s="132"/>
      <c r="N432" s="133"/>
      <c r="O432" s="174"/>
      <c r="P432" s="161"/>
      <c r="Q432" s="133"/>
      <c r="R432" s="133"/>
      <c r="S432" s="134"/>
      <c r="T432" s="161"/>
      <c r="U432" s="135"/>
      <c r="Z432" s="176">
        <v>130</v>
      </c>
      <c r="AA432" s="176" t="s">
        <v>204</v>
      </c>
      <c r="AB432" s="189"/>
      <c r="AC432" s="188">
        <f t="shared" ca="1" si="1"/>
        <v>45214</v>
      </c>
    </row>
    <row r="433" spans="1:29" ht="15" x14ac:dyDescent="0.25">
      <c r="A433" s="131"/>
      <c r="H433" s="131"/>
      <c r="I433" s="131"/>
      <c r="J433" s="178"/>
      <c r="K433" s="131"/>
      <c r="L433" s="131"/>
      <c r="M433" s="132"/>
      <c r="N433" s="133"/>
      <c r="O433" s="174"/>
      <c r="P433" s="161"/>
      <c r="Q433" s="133"/>
      <c r="R433" s="133"/>
      <c r="S433" s="134"/>
      <c r="T433" s="161"/>
      <c r="U433" s="135"/>
      <c r="Z433" s="176">
        <v>131</v>
      </c>
      <c r="AA433" s="176" t="s">
        <v>284</v>
      </c>
      <c r="AB433" s="189"/>
      <c r="AC433" s="188">
        <f t="shared" ref="AC433:AC496" ca="1" si="2">AC432+1</f>
        <v>45215</v>
      </c>
    </row>
    <row r="434" spans="1:29" ht="15" x14ac:dyDescent="0.25">
      <c r="A434" s="131"/>
      <c r="H434" s="131"/>
      <c r="I434" s="131"/>
      <c r="J434" s="178"/>
      <c r="K434" s="131"/>
      <c r="L434" s="131"/>
      <c r="M434" s="132"/>
      <c r="N434" s="133"/>
      <c r="O434" s="174"/>
      <c r="P434" s="161"/>
      <c r="Q434" s="133"/>
      <c r="R434" s="133"/>
      <c r="S434" s="134"/>
      <c r="T434" s="161"/>
      <c r="U434" s="135"/>
      <c r="Z434" s="176">
        <v>132</v>
      </c>
      <c r="AA434" s="176" t="s">
        <v>205</v>
      </c>
      <c r="AB434" s="189"/>
      <c r="AC434" s="188">
        <f t="shared" ca="1" si="2"/>
        <v>45216</v>
      </c>
    </row>
    <row r="435" spans="1:29" ht="15" x14ac:dyDescent="0.25">
      <c r="A435" s="131"/>
      <c r="H435" s="131"/>
      <c r="I435" s="131"/>
      <c r="J435" s="178"/>
      <c r="K435" s="131"/>
      <c r="L435" s="131"/>
      <c r="M435" s="132"/>
      <c r="N435" s="133"/>
      <c r="O435" s="174"/>
      <c r="P435" s="161"/>
      <c r="Q435" s="133"/>
      <c r="R435" s="133"/>
      <c r="S435" s="134"/>
      <c r="T435" s="161"/>
      <c r="U435" s="135"/>
      <c r="Z435" s="176">
        <v>133</v>
      </c>
      <c r="AA435" s="176" t="s">
        <v>206</v>
      </c>
      <c r="AB435" s="189"/>
      <c r="AC435" s="188">
        <f t="shared" ca="1" si="2"/>
        <v>45217</v>
      </c>
    </row>
    <row r="436" spans="1:29" ht="15" x14ac:dyDescent="0.25">
      <c r="A436" s="131"/>
      <c r="H436" s="131"/>
      <c r="I436" s="131"/>
      <c r="J436" s="178"/>
      <c r="K436" s="131"/>
      <c r="L436" s="131"/>
      <c r="M436" s="132"/>
      <c r="N436" s="133"/>
      <c r="O436" s="174"/>
      <c r="P436" s="161"/>
      <c r="Q436" s="133"/>
      <c r="R436" s="133"/>
      <c r="S436" s="134"/>
      <c r="T436" s="161"/>
      <c r="U436" s="135"/>
      <c r="Z436" s="176">
        <v>134</v>
      </c>
      <c r="AA436" s="176" t="s">
        <v>207</v>
      </c>
      <c r="AB436" s="189"/>
      <c r="AC436" s="188">
        <f t="shared" ca="1" si="2"/>
        <v>45218</v>
      </c>
    </row>
    <row r="437" spans="1:29" ht="15" x14ac:dyDescent="0.25">
      <c r="A437" s="131"/>
      <c r="H437" s="131"/>
      <c r="I437" s="131"/>
      <c r="J437" s="178"/>
      <c r="K437" s="131"/>
      <c r="L437" s="131"/>
      <c r="M437" s="132"/>
      <c r="N437" s="133"/>
      <c r="O437" s="174"/>
      <c r="P437" s="161"/>
      <c r="Q437" s="133"/>
      <c r="R437" s="133"/>
      <c r="S437" s="134"/>
      <c r="T437" s="161"/>
      <c r="U437" s="135"/>
      <c r="Z437" s="176">
        <v>135</v>
      </c>
      <c r="AA437" s="176" t="s">
        <v>208</v>
      </c>
      <c r="AB437" s="189"/>
      <c r="AC437" s="188">
        <f t="shared" ca="1" si="2"/>
        <v>45219</v>
      </c>
    </row>
    <row r="438" spans="1:29" ht="15" x14ac:dyDescent="0.25">
      <c r="A438" s="131"/>
      <c r="H438" s="131"/>
      <c r="I438" s="131"/>
      <c r="J438" s="178"/>
      <c r="K438" s="131"/>
      <c r="L438" s="131"/>
      <c r="M438" s="132"/>
      <c r="N438" s="133"/>
      <c r="O438" s="174"/>
      <c r="P438" s="161"/>
      <c r="Q438" s="133"/>
      <c r="R438" s="133"/>
      <c r="S438" s="134"/>
      <c r="T438" s="161"/>
      <c r="U438" s="135"/>
      <c r="Z438" s="176">
        <v>136</v>
      </c>
      <c r="AA438" s="176" t="s">
        <v>209</v>
      </c>
      <c r="AB438" s="189"/>
      <c r="AC438" s="188">
        <f t="shared" ca="1" si="2"/>
        <v>45220</v>
      </c>
    </row>
    <row r="439" spans="1:29" ht="15" x14ac:dyDescent="0.25">
      <c r="A439" s="131"/>
      <c r="H439" s="131"/>
      <c r="I439" s="131"/>
      <c r="J439" s="178"/>
      <c r="K439" s="131"/>
      <c r="L439" s="131"/>
      <c r="M439" s="132"/>
      <c r="N439" s="133"/>
      <c r="O439" s="174"/>
      <c r="P439" s="161"/>
      <c r="Q439" s="133"/>
      <c r="R439" s="133"/>
      <c r="S439" s="134"/>
      <c r="T439" s="161"/>
      <c r="U439" s="135"/>
      <c r="Z439" s="176">
        <v>137</v>
      </c>
      <c r="AA439" s="176" t="s">
        <v>210</v>
      </c>
      <c r="AB439" s="189"/>
      <c r="AC439" s="188">
        <f t="shared" ca="1" si="2"/>
        <v>45221</v>
      </c>
    </row>
    <row r="440" spans="1:29" ht="15" x14ac:dyDescent="0.25">
      <c r="A440" s="131"/>
      <c r="H440" s="131"/>
      <c r="I440" s="131"/>
      <c r="J440" s="178"/>
      <c r="K440" s="131"/>
      <c r="L440" s="131"/>
      <c r="M440" s="132"/>
      <c r="N440" s="133"/>
      <c r="O440" s="174"/>
      <c r="P440" s="161"/>
      <c r="Q440" s="133"/>
      <c r="R440" s="133"/>
      <c r="S440" s="134"/>
      <c r="T440" s="161"/>
      <c r="U440" s="135"/>
      <c r="Z440" s="176">
        <v>138</v>
      </c>
      <c r="AA440" s="176" t="s">
        <v>211</v>
      </c>
      <c r="AB440" s="189"/>
      <c r="AC440" s="188">
        <f t="shared" ca="1" si="2"/>
        <v>45222</v>
      </c>
    </row>
    <row r="441" spans="1:29" ht="15" x14ac:dyDescent="0.25">
      <c r="A441" s="131"/>
      <c r="H441" s="131"/>
      <c r="I441" s="131"/>
      <c r="J441" s="178"/>
      <c r="K441" s="131"/>
      <c r="L441" s="131"/>
      <c r="M441" s="132"/>
      <c r="N441" s="133"/>
      <c r="O441" s="174"/>
      <c r="P441" s="161"/>
      <c r="Q441" s="133"/>
      <c r="R441" s="133"/>
      <c r="S441" s="134"/>
      <c r="T441" s="161"/>
      <c r="U441" s="135"/>
      <c r="Z441" s="176">
        <v>139</v>
      </c>
      <c r="AA441" s="176" t="s">
        <v>212</v>
      </c>
      <c r="AB441" s="189"/>
      <c r="AC441" s="188">
        <f t="shared" ca="1" si="2"/>
        <v>45223</v>
      </c>
    </row>
    <row r="442" spans="1:29" ht="15" x14ac:dyDescent="0.25">
      <c r="A442" s="131"/>
      <c r="H442" s="131"/>
      <c r="I442" s="131"/>
      <c r="J442" s="178"/>
      <c r="K442" s="131"/>
      <c r="L442" s="131"/>
      <c r="M442" s="132"/>
      <c r="N442" s="133"/>
      <c r="O442" s="174"/>
      <c r="P442" s="161"/>
      <c r="Q442" s="133"/>
      <c r="R442" s="133"/>
      <c r="S442" s="134"/>
      <c r="T442" s="161"/>
      <c r="U442" s="135"/>
      <c r="Z442" s="176">
        <v>140</v>
      </c>
      <c r="AA442" s="176" t="s">
        <v>213</v>
      </c>
      <c r="AB442" s="189"/>
      <c r="AC442" s="188">
        <f t="shared" ca="1" si="2"/>
        <v>45224</v>
      </c>
    </row>
    <row r="443" spans="1:29" ht="15" x14ac:dyDescent="0.25">
      <c r="A443" s="131"/>
      <c r="H443" s="131"/>
      <c r="I443" s="131"/>
      <c r="J443" s="178"/>
      <c r="K443" s="131"/>
      <c r="L443" s="131"/>
      <c r="M443" s="132"/>
      <c r="N443" s="133"/>
      <c r="O443" s="174"/>
      <c r="P443" s="161"/>
      <c r="Q443" s="133"/>
      <c r="R443" s="133"/>
      <c r="S443" s="134"/>
      <c r="T443" s="161"/>
      <c r="U443" s="135"/>
      <c r="Z443" s="176">
        <v>141</v>
      </c>
      <c r="AA443" s="176" t="s">
        <v>285</v>
      </c>
      <c r="AB443" s="189"/>
      <c r="AC443" s="188">
        <f t="shared" ca="1" si="2"/>
        <v>45225</v>
      </c>
    </row>
    <row r="444" spans="1:29" ht="15" x14ac:dyDescent="0.25">
      <c r="A444" s="131"/>
      <c r="H444" s="131"/>
      <c r="I444" s="131"/>
      <c r="J444" s="178"/>
      <c r="K444" s="131"/>
      <c r="L444" s="131"/>
      <c r="M444" s="132"/>
      <c r="N444" s="133"/>
      <c r="O444" s="174"/>
      <c r="P444" s="161"/>
      <c r="Q444" s="133"/>
      <c r="R444" s="133"/>
      <c r="S444" s="134"/>
      <c r="T444" s="161"/>
      <c r="U444" s="135"/>
      <c r="Z444" s="176">
        <v>142</v>
      </c>
      <c r="AA444" s="176" t="s">
        <v>214</v>
      </c>
      <c r="AB444" s="189"/>
      <c r="AC444" s="188">
        <f t="shared" ca="1" si="2"/>
        <v>45226</v>
      </c>
    </row>
    <row r="445" spans="1:29" ht="15" x14ac:dyDescent="0.25">
      <c r="A445" s="131"/>
      <c r="H445" s="131"/>
      <c r="I445" s="131"/>
      <c r="J445" s="178"/>
      <c r="K445" s="131"/>
      <c r="L445" s="131"/>
      <c r="M445" s="132"/>
      <c r="N445" s="133"/>
      <c r="O445" s="174"/>
      <c r="P445" s="161"/>
      <c r="Q445" s="133"/>
      <c r="R445" s="133"/>
      <c r="S445" s="134"/>
      <c r="T445" s="161"/>
      <c r="U445" s="135"/>
      <c r="Z445" s="176">
        <v>143</v>
      </c>
      <c r="AA445" s="176" t="s">
        <v>215</v>
      </c>
      <c r="AB445" s="189"/>
      <c r="AC445" s="188">
        <f t="shared" ca="1" si="2"/>
        <v>45227</v>
      </c>
    </row>
    <row r="446" spans="1:29" ht="15" x14ac:dyDescent="0.25">
      <c r="A446" s="131"/>
      <c r="H446" s="131"/>
      <c r="I446" s="131"/>
      <c r="J446" s="178"/>
      <c r="K446" s="131"/>
      <c r="L446" s="131"/>
      <c r="M446" s="132"/>
      <c r="N446" s="133"/>
      <c r="O446" s="174"/>
      <c r="P446" s="161"/>
      <c r="Q446" s="133"/>
      <c r="R446" s="133"/>
      <c r="S446" s="134"/>
      <c r="T446" s="161"/>
      <c r="U446" s="135"/>
      <c r="Z446" s="176">
        <v>144</v>
      </c>
      <c r="AA446" s="176" t="s">
        <v>396</v>
      </c>
      <c r="AB446" s="189"/>
      <c r="AC446" s="188">
        <f t="shared" ca="1" si="2"/>
        <v>45228</v>
      </c>
    </row>
    <row r="447" spans="1:29" ht="15" x14ac:dyDescent="0.25">
      <c r="A447" s="131"/>
      <c r="H447" s="131"/>
      <c r="I447" s="131"/>
      <c r="J447" s="178"/>
      <c r="K447" s="131"/>
      <c r="L447" s="131"/>
      <c r="M447" s="132"/>
      <c r="N447" s="133"/>
      <c r="O447" s="174"/>
      <c r="P447" s="161"/>
      <c r="Q447" s="133"/>
      <c r="R447" s="133"/>
      <c r="S447" s="134"/>
      <c r="T447" s="161"/>
      <c r="U447" s="135"/>
      <c r="Z447" s="176">
        <v>145</v>
      </c>
      <c r="AA447" s="176" t="s">
        <v>286</v>
      </c>
      <c r="AB447" s="189"/>
      <c r="AC447" s="188">
        <f t="shared" ca="1" si="2"/>
        <v>45229</v>
      </c>
    </row>
    <row r="448" spans="1:29" ht="15" x14ac:dyDescent="0.25">
      <c r="A448" s="131"/>
      <c r="H448" s="131"/>
      <c r="I448" s="131"/>
      <c r="J448" s="178"/>
      <c r="K448" s="131"/>
      <c r="L448" s="131"/>
      <c r="M448" s="132"/>
      <c r="N448" s="133"/>
      <c r="O448" s="174"/>
      <c r="P448" s="161"/>
      <c r="Q448" s="133"/>
      <c r="R448" s="133"/>
      <c r="S448" s="134"/>
      <c r="T448" s="161"/>
      <c r="U448" s="135"/>
      <c r="Z448" s="176">
        <v>146</v>
      </c>
      <c r="AA448" s="176" t="s">
        <v>334</v>
      </c>
      <c r="AB448" s="142"/>
      <c r="AC448" s="188">
        <f t="shared" ca="1" si="2"/>
        <v>45230</v>
      </c>
    </row>
    <row r="449" spans="1:29" ht="15" x14ac:dyDescent="0.25">
      <c r="A449" s="131"/>
      <c r="H449" s="131"/>
      <c r="I449" s="131"/>
      <c r="J449" s="178"/>
      <c r="K449" s="131"/>
      <c r="L449" s="131"/>
      <c r="M449" s="132"/>
      <c r="N449" s="133"/>
      <c r="O449" s="174"/>
      <c r="P449" s="161"/>
      <c r="Q449" s="133"/>
      <c r="R449" s="133"/>
      <c r="S449" s="134"/>
      <c r="T449" s="161"/>
      <c r="U449" s="135"/>
      <c r="Z449" s="176">
        <v>147</v>
      </c>
      <c r="AA449" s="176" t="s">
        <v>335</v>
      </c>
      <c r="AB449" s="142"/>
      <c r="AC449" s="188">
        <f t="shared" ca="1" si="2"/>
        <v>45231</v>
      </c>
    </row>
    <row r="450" spans="1:29" ht="15" x14ac:dyDescent="0.25">
      <c r="A450" s="131"/>
      <c r="H450" s="131"/>
      <c r="I450" s="131"/>
      <c r="J450" s="178"/>
      <c r="K450" s="131"/>
      <c r="L450" s="131"/>
      <c r="M450" s="132"/>
      <c r="N450" s="133"/>
      <c r="O450" s="174"/>
      <c r="P450" s="161"/>
      <c r="Q450" s="133"/>
      <c r="R450" s="133"/>
      <c r="S450" s="134"/>
      <c r="T450" s="161"/>
      <c r="U450" s="135"/>
      <c r="Z450" s="176">
        <v>148</v>
      </c>
      <c r="AA450" s="176" t="s">
        <v>336</v>
      </c>
      <c r="AB450" s="142"/>
      <c r="AC450" s="188">
        <f t="shared" ca="1" si="2"/>
        <v>45232</v>
      </c>
    </row>
    <row r="451" spans="1:29" ht="15" x14ac:dyDescent="0.25">
      <c r="A451" s="131"/>
      <c r="H451" s="131"/>
      <c r="I451" s="131"/>
      <c r="J451" s="178"/>
      <c r="K451" s="131"/>
      <c r="L451" s="131"/>
      <c r="M451" s="132"/>
      <c r="N451" s="133"/>
      <c r="O451" s="174"/>
      <c r="P451" s="161"/>
      <c r="Q451" s="133"/>
      <c r="R451" s="133"/>
      <c r="S451" s="134"/>
      <c r="T451" s="161"/>
      <c r="U451" s="135"/>
      <c r="Z451" s="176">
        <v>149</v>
      </c>
      <c r="AA451" s="176" t="s">
        <v>216</v>
      </c>
      <c r="AB451" s="142"/>
      <c r="AC451" s="188">
        <f t="shared" ca="1" si="2"/>
        <v>45233</v>
      </c>
    </row>
    <row r="452" spans="1:29" ht="15" x14ac:dyDescent="0.25">
      <c r="A452" s="131"/>
      <c r="H452" s="131"/>
      <c r="I452" s="131"/>
      <c r="J452" s="178"/>
      <c r="K452" s="131"/>
      <c r="L452" s="131"/>
      <c r="M452" s="132"/>
      <c r="N452" s="133"/>
      <c r="O452" s="174"/>
      <c r="P452" s="161"/>
      <c r="Q452" s="133"/>
      <c r="R452" s="133"/>
      <c r="S452" s="134"/>
      <c r="T452" s="161"/>
      <c r="U452" s="135"/>
      <c r="Z452" s="176">
        <v>150</v>
      </c>
      <c r="AA452" s="176" t="s">
        <v>287</v>
      </c>
      <c r="AB452" s="142"/>
      <c r="AC452" s="188">
        <f t="shared" ca="1" si="2"/>
        <v>45234</v>
      </c>
    </row>
    <row r="453" spans="1:29" ht="15" x14ac:dyDescent="0.25">
      <c r="A453" s="131"/>
      <c r="H453" s="131"/>
      <c r="I453" s="131"/>
      <c r="J453" s="178"/>
      <c r="K453" s="131"/>
      <c r="L453" s="131"/>
      <c r="M453" s="132"/>
      <c r="N453" s="133"/>
      <c r="O453" s="174"/>
      <c r="P453" s="161"/>
      <c r="Q453" s="133"/>
      <c r="R453" s="133"/>
      <c r="S453" s="134"/>
      <c r="T453" s="161"/>
      <c r="U453" s="135"/>
      <c r="Z453" s="176">
        <v>151</v>
      </c>
      <c r="AA453" s="176" t="s">
        <v>217</v>
      </c>
      <c r="AB453" s="142"/>
      <c r="AC453" s="188">
        <f t="shared" ca="1" si="2"/>
        <v>45235</v>
      </c>
    </row>
    <row r="454" spans="1:29" ht="15" x14ac:dyDescent="0.25">
      <c r="A454" s="131"/>
      <c r="H454" s="131"/>
      <c r="I454" s="131"/>
      <c r="J454" s="178"/>
      <c r="K454" s="131"/>
      <c r="L454" s="131"/>
      <c r="M454" s="132"/>
      <c r="N454" s="133"/>
      <c r="O454" s="174"/>
      <c r="P454" s="161"/>
      <c r="Q454" s="133"/>
      <c r="R454" s="133"/>
      <c r="S454" s="134"/>
      <c r="T454" s="161"/>
      <c r="U454" s="135"/>
      <c r="Z454" s="176">
        <v>152</v>
      </c>
      <c r="AA454" s="176" t="s">
        <v>288</v>
      </c>
      <c r="AB454" s="142"/>
      <c r="AC454" s="188">
        <f t="shared" ca="1" si="2"/>
        <v>45236</v>
      </c>
    </row>
    <row r="455" spans="1:29" ht="15" x14ac:dyDescent="0.25">
      <c r="A455" s="131"/>
      <c r="H455" s="131"/>
      <c r="I455" s="131"/>
      <c r="J455" s="178"/>
      <c r="K455" s="131"/>
      <c r="L455" s="131"/>
      <c r="M455" s="132"/>
      <c r="N455" s="133"/>
      <c r="O455" s="174"/>
      <c r="P455" s="161"/>
      <c r="Q455" s="133"/>
      <c r="R455" s="133"/>
      <c r="S455" s="134"/>
      <c r="T455" s="161"/>
      <c r="U455" s="135"/>
      <c r="Z455" s="176">
        <v>153</v>
      </c>
      <c r="AA455" s="2" t="s">
        <v>368</v>
      </c>
      <c r="AB455" s="142"/>
      <c r="AC455" s="188">
        <f t="shared" ca="1" si="2"/>
        <v>45237</v>
      </c>
    </row>
    <row r="456" spans="1:29" ht="15" x14ac:dyDescent="0.25">
      <c r="A456" s="131"/>
      <c r="H456" s="131"/>
      <c r="I456" s="131"/>
      <c r="J456" s="178"/>
      <c r="K456" s="131"/>
      <c r="L456" s="131"/>
      <c r="M456" s="132"/>
      <c r="N456" s="133"/>
      <c r="O456" s="174"/>
      <c r="P456" s="161"/>
      <c r="Q456" s="133"/>
      <c r="R456" s="133"/>
      <c r="S456" s="134"/>
      <c r="T456" s="161"/>
      <c r="U456" s="135"/>
      <c r="Z456" s="176">
        <v>154</v>
      </c>
      <c r="AA456" s="176" t="s">
        <v>218</v>
      </c>
      <c r="AB456" s="142"/>
      <c r="AC456" s="188">
        <f t="shared" ca="1" si="2"/>
        <v>45238</v>
      </c>
    </row>
    <row r="457" spans="1:29" ht="15" x14ac:dyDescent="0.25">
      <c r="A457" s="131"/>
      <c r="H457" s="131"/>
      <c r="I457" s="131"/>
      <c r="J457" s="178"/>
      <c r="K457" s="131"/>
      <c r="L457" s="131"/>
      <c r="M457" s="132"/>
      <c r="N457" s="133"/>
      <c r="O457" s="174"/>
      <c r="P457" s="161"/>
      <c r="Q457" s="133"/>
      <c r="R457" s="133"/>
      <c r="S457" s="134"/>
      <c r="T457" s="161"/>
      <c r="U457" s="135"/>
      <c r="Z457" s="176">
        <v>155</v>
      </c>
      <c r="AA457" s="176" t="s">
        <v>289</v>
      </c>
      <c r="AB457" s="142"/>
      <c r="AC457" s="188">
        <f t="shared" ca="1" si="2"/>
        <v>45239</v>
      </c>
    </row>
    <row r="458" spans="1:29" ht="15" x14ac:dyDescent="0.25">
      <c r="A458" s="131"/>
      <c r="H458" s="131"/>
      <c r="I458" s="131"/>
      <c r="J458" s="178"/>
      <c r="K458" s="131"/>
      <c r="L458" s="131"/>
      <c r="M458" s="132"/>
      <c r="N458" s="133"/>
      <c r="O458" s="174"/>
      <c r="P458" s="161"/>
      <c r="Q458" s="133"/>
      <c r="R458" s="133"/>
      <c r="S458" s="134"/>
      <c r="T458" s="161"/>
      <c r="U458" s="135"/>
      <c r="Z458" s="176">
        <v>156</v>
      </c>
      <c r="AA458" s="176" t="s">
        <v>219</v>
      </c>
      <c r="AB458" s="142"/>
      <c r="AC458" s="188">
        <f t="shared" ca="1" si="2"/>
        <v>45240</v>
      </c>
    </row>
    <row r="459" spans="1:29" ht="15" x14ac:dyDescent="0.25">
      <c r="A459" s="131"/>
      <c r="H459" s="131"/>
      <c r="I459" s="131"/>
      <c r="J459" s="178"/>
      <c r="K459" s="131"/>
      <c r="L459" s="131"/>
      <c r="M459" s="132"/>
      <c r="N459" s="133"/>
      <c r="O459" s="174"/>
      <c r="P459" s="161"/>
      <c r="Q459" s="133"/>
      <c r="R459" s="133"/>
      <c r="S459" s="134"/>
      <c r="T459" s="161"/>
      <c r="U459" s="135"/>
      <c r="Z459" s="176">
        <v>157</v>
      </c>
      <c r="AA459" s="176" t="s">
        <v>220</v>
      </c>
      <c r="AB459" s="142"/>
      <c r="AC459" s="188">
        <f t="shared" ca="1" si="2"/>
        <v>45241</v>
      </c>
    </row>
    <row r="460" spans="1:29" ht="15" x14ac:dyDescent="0.25">
      <c r="A460" s="131"/>
      <c r="H460" s="131"/>
      <c r="I460" s="131"/>
      <c r="J460" s="178"/>
      <c r="K460" s="131"/>
      <c r="L460" s="131"/>
      <c r="M460" s="132"/>
      <c r="N460" s="133"/>
      <c r="O460" s="174"/>
      <c r="P460" s="161"/>
      <c r="Q460" s="133"/>
      <c r="R460" s="133"/>
      <c r="S460" s="134"/>
      <c r="T460" s="161"/>
      <c r="U460" s="135"/>
      <c r="Z460" s="176">
        <v>158</v>
      </c>
      <c r="AA460" s="176" t="s">
        <v>221</v>
      </c>
      <c r="AB460" s="142"/>
      <c r="AC460" s="188">
        <f t="shared" ca="1" si="2"/>
        <v>45242</v>
      </c>
    </row>
    <row r="461" spans="1:29" ht="15" x14ac:dyDescent="0.25">
      <c r="A461" s="131"/>
      <c r="H461" s="131"/>
      <c r="I461" s="131"/>
      <c r="J461" s="178"/>
      <c r="K461" s="131"/>
      <c r="L461" s="131"/>
      <c r="M461" s="132"/>
      <c r="N461" s="133"/>
      <c r="O461" s="174"/>
      <c r="P461" s="161"/>
      <c r="Q461" s="133"/>
      <c r="R461" s="133"/>
      <c r="S461" s="134"/>
      <c r="T461" s="161"/>
      <c r="U461" s="135"/>
      <c r="Z461" s="176">
        <v>159</v>
      </c>
      <c r="AA461" s="176" t="s">
        <v>222</v>
      </c>
      <c r="AB461" s="142"/>
      <c r="AC461" s="188">
        <f t="shared" ca="1" si="2"/>
        <v>45243</v>
      </c>
    </row>
    <row r="462" spans="1:29" ht="15" x14ac:dyDescent="0.25">
      <c r="A462" s="131"/>
      <c r="H462" s="131"/>
      <c r="I462" s="131"/>
      <c r="J462" s="178"/>
      <c r="K462" s="131"/>
      <c r="L462" s="131"/>
      <c r="M462" s="132"/>
      <c r="N462" s="133"/>
      <c r="O462" s="174"/>
      <c r="P462" s="161"/>
      <c r="Q462" s="133"/>
      <c r="R462" s="133"/>
      <c r="S462" s="134"/>
      <c r="T462" s="161"/>
      <c r="U462" s="135"/>
      <c r="Z462" s="176">
        <v>160</v>
      </c>
      <c r="AA462" s="176" t="s">
        <v>223</v>
      </c>
      <c r="AB462" s="142"/>
      <c r="AC462" s="188">
        <f t="shared" ca="1" si="2"/>
        <v>45244</v>
      </c>
    </row>
    <row r="463" spans="1:29" ht="15" x14ac:dyDescent="0.25">
      <c r="A463" s="131"/>
      <c r="H463" s="131"/>
      <c r="I463" s="131"/>
      <c r="J463" s="178"/>
      <c r="K463" s="131"/>
      <c r="L463" s="131"/>
      <c r="M463" s="132"/>
      <c r="N463" s="133"/>
      <c r="O463" s="174"/>
      <c r="P463" s="161"/>
      <c r="Q463" s="133"/>
      <c r="R463" s="133"/>
      <c r="S463" s="134"/>
      <c r="T463" s="161"/>
      <c r="U463" s="135"/>
      <c r="Z463" s="176">
        <v>161</v>
      </c>
      <c r="AA463" s="176" t="s">
        <v>224</v>
      </c>
      <c r="AB463" s="142"/>
      <c r="AC463" s="188">
        <f t="shared" ca="1" si="2"/>
        <v>45245</v>
      </c>
    </row>
    <row r="464" spans="1:29" ht="15" x14ac:dyDescent="0.25">
      <c r="A464" s="131"/>
      <c r="H464" s="131"/>
      <c r="I464" s="131"/>
      <c r="J464" s="178"/>
      <c r="K464" s="131"/>
      <c r="L464" s="131"/>
      <c r="M464" s="132"/>
      <c r="N464" s="133"/>
      <c r="O464" s="174"/>
      <c r="P464" s="161"/>
      <c r="Q464" s="133"/>
      <c r="R464" s="133"/>
      <c r="S464" s="134"/>
      <c r="T464" s="161"/>
      <c r="U464" s="135"/>
      <c r="Z464" s="176">
        <v>162</v>
      </c>
      <c r="AA464" s="176" t="s">
        <v>225</v>
      </c>
      <c r="AB464" s="142"/>
      <c r="AC464" s="188">
        <f t="shared" ca="1" si="2"/>
        <v>45246</v>
      </c>
    </row>
    <row r="465" spans="1:29" ht="15" x14ac:dyDescent="0.25">
      <c r="A465" s="131"/>
      <c r="H465" s="131"/>
      <c r="I465" s="131"/>
      <c r="J465" s="178"/>
      <c r="K465" s="131"/>
      <c r="L465" s="131"/>
      <c r="M465" s="132"/>
      <c r="N465" s="133"/>
      <c r="O465" s="174"/>
      <c r="P465" s="161"/>
      <c r="Q465" s="133"/>
      <c r="R465" s="133"/>
      <c r="S465" s="134"/>
      <c r="T465" s="161"/>
      <c r="U465" s="135"/>
      <c r="Z465" s="176">
        <v>163</v>
      </c>
      <c r="AA465" s="176" t="s">
        <v>290</v>
      </c>
      <c r="AB465" s="142"/>
      <c r="AC465" s="188">
        <f t="shared" ca="1" si="2"/>
        <v>45247</v>
      </c>
    </row>
    <row r="466" spans="1:29" ht="15" x14ac:dyDescent="0.25">
      <c r="A466" s="131"/>
      <c r="H466" s="131"/>
      <c r="I466" s="131"/>
      <c r="J466" s="178"/>
      <c r="K466" s="131"/>
      <c r="L466" s="131"/>
      <c r="M466" s="132"/>
      <c r="N466" s="133"/>
      <c r="O466" s="174"/>
      <c r="P466" s="161"/>
      <c r="Q466" s="133"/>
      <c r="R466" s="133"/>
      <c r="S466" s="134"/>
      <c r="T466" s="161"/>
      <c r="U466" s="135"/>
      <c r="Z466" s="176">
        <v>164</v>
      </c>
      <c r="AA466" s="176" t="s">
        <v>397</v>
      </c>
      <c r="AB466" s="142"/>
      <c r="AC466" s="188">
        <f t="shared" ca="1" si="2"/>
        <v>45248</v>
      </c>
    </row>
    <row r="467" spans="1:29" ht="15" x14ac:dyDescent="0.25">
      <c r="A467" s="131"/>
      <c r="H467" s="131"/>
      <c r="I467" s="131"/>
      <c r="J467" s="178"/>
      <c r="K467" s="131"/>
      <c r="L467" s="131"/>
      <c r="M467" s="132"/>
      <c r="N467" s="133"/>
      <c r="O467" s="174"/>
      <c r="P467" s="161"/>
      <c r="Q467" s="133"/>
      <c r="R467" s="133"/>
      <c r="S467" s="134"/>
      <c r="T467" s="161"/>
      <c r="U467" s="135"/>
      <c r="Z467" s="176">
        <v>165</v>
      </c>
      <c r="AA467" s="176" t="s">
        <v>226</v>
      </c>
      <c r="AB467" s="142"/>
      <c r="AC467" s="188">
        <f t="shared" ca="1" si="2"/>
        <v>45249</v>
      </c>
    </row>
    <row r="468" spans="1:29" ht="15" x14ac:dyDescent="0.25">
      <c r="A468" s="131"/>
      <c r="H468" s="131"/>
      <c r="I468" s="131"/>
      <c r="J468" s="178"/>
      <c r="K468" s="131"/>
      <c r="L468" s="131"/>
      <c r="M468" s="132"/>
      <c r="N468" s="133"/>
      <c r="O468" s="174"/>
      <c r="P468" s="161"/>
      <c r="Q468" s="133"/>
      <c r="R468" s="133"/>
      <c r="S468" s="134"/>
      <c r="T468" s="161"/>
      <c r="U468" s="135"/>
      <c r="Z468" s="176">
        <v>166</v>
      </c>
      <c r="AA468" s="176" t="s">
        <v>227</v>
      </c>
      <c r="AB468" s="142"/>
      <c r="AC468" s="188">
        <f t="shared" ca="1" si="2"/>
        <v>45250</v>
      </c>
    </row>
    <row r="469" spans="1:29" ht="15" x14ac:dyDescent="0.25">
      <c r="A469" s="131"/>
      <c r="H469" s="131"/>
      <c r="I469" s="131"/>
      <c r="J469" s="178"/>
      <c r="K469" s="131"/>
      <c r="L469" s="131"/>
      <c r="M469" s="132"/>
      <c r="N469" s="133"/>
      <c r="O469" s="174"/>
      <c r="P469" s="161"/>
      <c r="Q469" s="133"/>
      <c r="R469" s="133"/>
      <c r="S469" s="134"/>
      <c r="T469" s="161"/>
      <c r="U469" s="135"/>
      <c r="Z469" s="176">
        <v>167</v>
      </c>
      <c r="AA469" s="2" t="s">
        <v>369</v>
      </c>
      <c r="AB469" s="142"/>
      <c r="AC469" s="188">
        <f t="shared" ca="1" si="2"/>
        <v>45251</v>
      </c>
    </row>
    <row r="470" spans="1:29" ht="15" x14ac:dyDescent="0.25">
      <c r="A470" s="131"/>
      <c r="H470" s="131"/>
      <c r="I470" s="131"/>
      <c r="J470" s="178"/>
      <c r="K470" s="131"/>
      <c r="L470" s="131"/>
      <c r="M470" s="132"/>
      <c r="N470" s="133"/>
      <c r="O470" s="174"/>
      <c r="P470" s="161"/>
      <c r="Q470" s="133"/>
      <c r="R470" s="133"/>
      <c r="S470" s="134"/>
      <c r="T470" s="161"/>
      <c r="U470" s="135"/>
      <c r="Z470" s="176">
        <v>168</v>
      </c>
      <c r="AA470" s="207" t="s">
        <v>228</v>
      </c>
      <c r="AB470" s="142"/>
      <c r="AC470" s="188">
        <f t="shared" ca="1" si="2"/>
        <v>45252</v>
      </c>
    </row>
    <row r="471" spans="1:29" ht="15" x14ac:dyDescent="0.25">
      <c r="A471" s="131"/>
      <c r="H471" s="131"/>
      <c r="I471" s="131"/>
      <c r="J471" s="178"/>
      <c r="K471" s="131"/>
      <c r="L471" s="131"/>
      <c r="M471" s="132"/>
      <c r="N471" s="133"/>
      <c r="O471" s="174"/>
      <c r="P471" s="161"/>
      <c r="Q471" s="133"/>
      <c r="R471" s="133"/>
      <c r="S471" s="134"/>
      <c r="T471" s="161"/>
      <c r="U471" s="135"/>
      <c r="Z471" s="176">
        <v>169</v>
      </c>
      <c r="AA471" s="176" t="s">
        <v>229</v>
      </c>
      <c r="AB471" s="142"/>
      <c r="AC471" s="188">
        <f t="shared" ca="1" si="2"/>
        <v>45253</v>
      </c>
    </row>
    <row r="472" spans="1:29" ht="15" x14ac:dyDescent="0.25">
      <c r="A472" s="131"/>
      <c r="H472" s="131"/>
      <c r="I472" s="131"/>
      <c r="J472" s="178"/>
      <c r="K472" s="131"/>
      <c r="L472" s="131"/>
      <c r="M472" s="132"/>
      <c r="N472" s="133"/>
      <c r="O472" s="174"/>
      <c r="P472" s="161"/>
      <c r="Q472" s="133"/>
      <c r="R472" s="133"/>
      <c r="S472" s="134"/>
      <c r="T472" s="161"/>
      <c r="U472" s="135"/>
      <c r="Z472" s="176">
        <v>170</v>
      </c>
      <c r="AA472" s="176" t="s">
        <v>398</v>
      </c>
      <c r="AB472" s="142"/>
      <c r="AC472" s="188">
        <f t="shared" ca="1" si="2"/>
        <v>45254</v>
      </c>
    </row>
    <row r="473" spans="1:29" ht="15" x14ac:dyDescent="0.25">
      <c r="A473" s="131"/>
      <c r="H473" s="131"/>
      <c r="I473" s="131"/>
      <c r="J473" s="178"/>
      <c r="K473" s="131"/>
      <c r="L473" s="131"/>
      <c r="M473" s="132"/>
      <c r="N473" s="133"/>
      <c r="O473" s="174"/>
      <c r="P473" s="161"/>
      <c r="Q473" s="133"/>
      <c r="R473" s="133"/>
      <c r="S473" s="134"/>
      <c r="T473" s="161"/>
      <c r="U473" s="135"/>
      <c r="Z473" s="176">
        <v>171</v>
      </c>
      <c r="AA473" s="176" t="s">
        <v>291</v>
      </c>
      <c r="AB473" s="142"/>
      <c r="AC473" s="188">
        <f t="shared" ca="1" si="2"/>
        <v>45255</v>
      </c>
    </row>
    <row r="474" spans="1:29" ht="15" x14ac:dyDescent="0.25">
      <c r="A474" s="131"/>
      <c r="H474" s="131"/>
      <c r="I474" s="131"/>
      <c r="J474" s="178"/>
      <c r="K474" s="131"/>
      <c r="L474" s="131"/>
      <c r="M474" s="132"/>
      <c r="N474" s="133"/>
      <c r="O474" s="174"/>
      <c r="P474" s="161"/>
      <c r="Q474" s="133"/>
      <c r="R474" s="133"/>
      <c r="S474" s="134"/>
      <c r="T474" s="161"/>
      <c r="U474" s="135"/>
      <c r="Z474" s="176">
        <v>172</v>
      </c>
      <c r="AA474" s="176" t="s">
        <v>230</v>
      </c>
      <c r="AB474" s="142"/>
      <c r="AC474" s="188">
        <f t="shared" ca="1" si="2"/>
        <v>45256</v>
      </c>
    </row>
    <row r="475" spans="1:29" ht="15" x14ac:dyDescent="0.25">
      <c r="A475" s="131"/>
      <c r="H475" s="131"/>
      <c r="I475" s="131"/>
      <c r="J475" s="178"/>
      <c r="K475" s="131"/>
      <c r="L475" s="131"/>
      <c r="M475" s="132"/>
      <c r="N475" s="133"/>
      <c r="O475" s="174"/>
      <c r="P475" s="161"/>
      <c r="Q475" s="133"/>
      <c r="R475" s="133"/>
      <c r="S475" s="134"/>
      <c r="T475" s="161"/>
      <c r="U475" s="135"/>
      <c r="Z475" s="176">
        <v>173</v>
      </c>
      <c r="AA475" s="176" t="s">
        <v>337</v>
      </c>
      <c r="AB475" s="142"/>
      <c r="AC475" s="188">
        <f t="shared" ca="1" si="2"/>
        <v>45257</v>
      </c>
    </row>
    <row r="476" spans="1:29" ht="15" x14ac:dyDescent="0.25">
      <c r="A476" s="131"/>
      <c r="H476" s="131"/>
      <c r="I476" s="131"/>
      <c r="J476" s="178"/>
      <c r="K476" s="131"/>
      <c r="L476" s="131"/>
      <c r="M476" s="132"/>
      <c r="N476" s="133"/>
      <c r="O476" s="174"/>
      <c r="P476" s="161"/>
      <c r="Q476" s="133"/>
      <c r="R476" s="133"/>
      <c r="S476" s="134"/>
      <c r="T476" s="161"/>
      <c r="U476" s="135"/>
      <c r="Z476" s="176">
        <v>174</v>
      </c>
      <c r="AA476" s="176" t="s">
        <v>292</v>
      </c>
      <c r="AB476" s="142"/>
      <c r="AC476" s="188">
        <f t="shared" ca="1" si="2"/>
        <v>45258</v>
      </c>
    </row>
    <row r="477" spans="1:29" ht="15" x14ac:dyDescent="0.25">
      <c r="A477" s="131"/>
      <c r="H477" s="131"/>
      <c r="I477" s="131"/>
      <c r="J477" s="178"/>
      <c r="K477" s="131"/>
      <c r="L477" s="131"/>
      <c r="M477" s="132"/>
      <c r="N477" s="133"/>
      <c r="O477" s="174"/>
      <c r="P477" s="161"/>
      <c r="Q477" s="133"/>
      <c r="R477" s="133"/>
      <c r="S477" s="134"/>
      <c r="T477" s="161"/>
      <c r="U477" s="135"/>
      <c r="Z477" s="176">
        <v>175</v>
      </c>
      <c r="AA477" s="176" t="s">
        <v>231</v>
      </c>
      <c r="AB477" s="142"/>
      <c r="AC477" s="188">
        <f t="shared" ca="1" si="2"/>
        <v>45259</v>
      </c>
    </row>
    <row r="478" spans="1:29" ht="15" x14ac:dyDescent="0.25">
      <c r="A478" s="131"/>
      <c r="H478" s="131"/>
      <c r="I478" s="131"/>
      <c r="J478" s="178"/>
      <c r="K478" s="131"/>
      <c r="L478" s="131"/>
      <c r="M478" s="132"/>
      <c r="N478" s="133"/>
      <c r="O478" s="174"/>
      <c r="P478" s="161"/>
      <c r="Q478" s="133"/>
      <c r="R478" s="133"/>
      <c r="S478" s="134"/>
      <c r="T478" s="161"/>
      <c r="U478" s="135"/>
      <c r="Z478" s="176">
        <v>176</v>
      </c>
      <c r="AA478" s="176" t="s">
        <v>293</v>
      </c>
      <c r="AB478" s="142"/>
      <c r="AC478" s="188">
        <f t="shared" ca="1" si="2"/>
        <v>45260</v>
      </c>
    </row>
    <row r="479" spans="1:29" ht="15" x14ac:dyDescent="0.25">
      <c r="A479" s="131"/>
      <c r="H479" s="131"/>
      <c r="I479" s="131"/>
      <c r="J479" s="178"/>
      <c r="K479" s="131"/>
      <c r="L479" s="131"/>
      <c r="M479" s="132"/>
      <c r="N479" s="133"/>
      <c r="O479" s="174"/>
      <c r="P479" s="161"/>
      <c r="Q479" s="133"/>
      <c r="R479" s="133"/>
      <c r="S479" s="134"/>
      <c r="T479" s="161"/>
      <c r="U479" s="135"/>
      <c r="Z479" s="176">
        <v>177</v>
      </c>
      <c r="AA479" s="176" t="s">
        <v>232</v>
      </c>
      <c r="AB479" s="142"/>
      <c r="AC479" s="188">
        <f t="shared" ca="1" si="2"/>
        <v>45261</v>
      </c>
    </row>
    <row r="480" spans="1:29" ht="15" x14ac:dyDescent="0.25">
      <c r="A480" s="131"/>
      <c r="H480" s="131"/>
      <c r="I480" s="131"/>
      <c r="J480" s="178"/>
      <c r="K480" s="131"/>
      <c r="L480" s="131"/>
      <c r="M480" s="132"/>
      <c r="N480" s="133"/>
      <c r="O480" s="174"/>
      <c r="P480" s="161"/>
      <c r="Q480" s="133"/>
      <c r="R480" s="133"/>
      <c r="S480" s="134"/>
      <c r="T480" s="161"/>
      <c r="U480" s="135"/>
      <c r="Z480" s="176">
        <v>178</v>
      </c>
      <c r="AA480" s="176" t="s">
        <v>294</v>
      </c>
      <c r="AB480" s="142"/>
      <c r="AC480" s="188">
        <f t="shared" ca="1" si="2"/>
        <v>45262</v>
      </c>
    </row>
    <row r="481" spans="1:29" ht="15" x14ac:dyDescent="0.25">
      <c r="A481" s="131"/>
      <c r="H481" s="131"/>
      <c r="I481" s="131"/>
      <c r="J481" s="178"/>
      <c r="K481" s="131"/>
      <c r="L481" s="131"/>
      <c r="M481" s="132"/>
      <c r="N481" s="133"/>
      <c r="O481" s="174"/>
      <c r="P481" s="161"/>
      <c r="Q481" s="133"/>
      <c r="R481" s="133"/>
      <c r="S481" s="134"/>
      <c r="T481" s="161"/>
      <c r="U481" s="135"/>
      <c r="Z481" s="176">
        <v>179</v>
      </c>
      <c r="AA481" s="176" t="s">
        <v>295</v>
      </c>
      <c r="AB481" s="142"/>
      <c r="AC481" s="188">
        <f t="shared" ca="1" si="2"/>
        <v>45263</v>
      </c>
    </row>
    <row r="482" spans="1:29" ht="15" x14ac:dyDescent="0.25">
      <c r="A482" s="131"/>
      <c r="H482" s="131"/>
      <c r="I482" s="131"/>
      <c r="J482" s="178"/>
      <c r="K482" s="131"/>
      <c r="L482" s="131"/>
      <c r="M482" s="132"/>
      <c r="N482" s="133"/>
      <c r="O482" s="174"/>
      <c r="P482" s="161"/>
      <c r="Q482" s="133"/>
      <c r="R482" s="133"/>
      <c r="S482" s="134"/>
      <c r="T482" s="161"/>
      <c r="U482" s="135"/>
      <c r="Z482" s="176">
        <v>180</v>
      </c>
      <c r="AA482" s="176" t="s">
        <v>296</v>
      </c>
      <c r="AB482" s="142"/>
      <c r="AC482" s="188">
        <f t="shared" ca="1" si="2"/>
        <v>45264</v>
      </c>
    </row>
    <row r="483" spans="1:29" ht="15" x14ac:dyDescent="0.25">
      <c r="A483" s="131"/>
      <c r="H483" s="131"/>
      <c r="I483" s="131"/>
      <c r="J483" s="178"/>
      <c r="K483" s="131"/>
      <c r="L483" s="131"/>
      <c r="M483" s="132"/>
      <c r="N483" s="133"/>
      <c r="O483" s="174"/>
      <c r="P483" s="161"/>
      <c r="Q483" s="133"/>
      <c r="R483" s="133"/>
      <c r="S483" s="134"/>
      <c r="T483" s="161"/>
      <c r="U483" s="135"/>
      <c r="Z483" s="176">
        <v>181</v>
      </c>
      <c r="AA483" s="176" t="s">
        <v>233</v>
      </c>
      <c r="AB483" s="142"/>
      <c r="AC483" s="188">
        <f t="shared" ca="1" si="2"/>
        <v>45265</v>
      </c>
    </row>
    <row r="484" spans="1:29" ht="15" x14ac:dyDescent="0.25">
      <c r="A484" s="131"/>
      <c r="H484" s="131"/>
      <c r="I484" s="131"/>
      <c r="J484" s="178"/>
      <c r="K484" s="131"/>
      <c r="L484" s="131"/>
      <c r="M484" s="132"/>
      <c r="N484" s="133"/>
      <c r="O484" s="174"/>
      <c r="P484" s="161"/>
      <c r="Q484" s="133"/>
      <c r="R484" s="133"/>
      <c r="S484" s="134"/>
      <c r="T484" s="161"/>
      <c r="U484" s="135"/>
      <c r="Z484" s="176">
        <v>182</v>
      </c>
      <c r="AA484" s="176" t="s">
        <v>234</v>
      </c>
      <c r="AB484" s="142"/>
      <c r="AC484" s="188">
        <f t="shared" ca="1" si="2"/>
        <v>45266</v>
      </c>
    </row>
    <row r="485" spans="1:29" ht="15" x14ac:dyDescent="0.25">
      <c r="A485" s="131"/>
      <c r="H485" s="131"/>
      <c r="I485" s="131"/>
      <c r="J485" s="178"/>
      <c r="K485" s="131"/>
      <c r="L485" s="131"/>
      <c r="M485" s="132"/>
      <c r="N485" s="133"/>
      <c r="O485" s="174"/>
      <c r="P485" s="161"/>
      <c r="Q485" s="133"/>
      <c r="R485" s="133"/>
      <c r="S485" s="134"/>
      <c r="T485" s="161"/>
      <c r="U485" s="135"/>
      <c r="Z485" s="176">
        <v>183</v>
      </c>
      <c r="AA485" s="176" t="s">
        <v>235</v>
      </c>
      <c r="AB485" s="142"/>
      <c r="AC485" s="188">
        <f t="shared" ca="1" si="2"/>
        <v>45267</v>
      </c>
    </row>
    <row r="486" spans="1:29" ht="15" x14ac:dyDescent="0.25">
      <c r="A486" s="131"/>
      <c r="H486" s="131"/>
      <c r="I486" s="131"/>
      <c r="J486" s="178"/>
      <c r="K486" s="131"/>
      <c r="L486" s="131"/>
      <c r="M486" s="132"/>
      <c r="N486" s="133"/>
      <c r="O486" s="174"/>
      <c r="P486" s="161"/>
      <c r="Q486" s="133"/>
      <c r="R486" s="133"/>
      <c r="S486" s="134"/>
      <c r="T486" s="161"/>
      <c r="U486" s="135"/>
      <c r="Z486" s="176">
        <v>184</v>
      </c>
      <c r="AA486" s="176" t="s">
        <v>297</v>
      </c>
      <c r="AB486" s="142"/>
      <c r="AC486" s="188">
        <f t="shared" ca="1" si="2"/>
        <v>45268</v>
      </c>
    </row>
    <row r="487" spans="1:29" ht="15" x14ac:dyDescent="0.25">
      <c r="A487" s="131"/>
      <c r="H487" s="131"/>
      <c r="I487" s="131"/>
      <c r="J487" s="178"/>
      <c r="K487" s="131"/>
      <c r="L487" s="131"/>
      <c r="M487" s="132"/>
      <c r="N487" s="133"/>
      <c r="O487" s="174"/>
      <c r="P487" s="161"/>
      <c r="Q487" s="133"/>
      <c r="R487" s="133"/>
      <c r="S487" s="134"/>
      <c r="T487" s="161"/>
      <c r="U487" s="135"/>
      <c r="Z487" s="176">
        <v>185</v>
      </c>
      <c r="AA487" s="176" t="s">
        <v>338</v>
      </c>
      <c r="AB487" s="142"/>
      <c r="AC487" s="188">
        <f t="shared" ca="1" si="2"/>
        <v>45269</v>
      </c>
    </row>
    <row r="488" spans="1:29" ht="15" x14ac:dyDescent="0.25">
      <c r="A488" s="131"/>
      <c r="H488" s="131"/>
      <c r="I488" s="131"/>
      <c r="J488" s="178"/>
      <c r="K488" s="131"/>
      <c r="L488" s="131"/>
      <c r="M488" s="132"/>
      <c r="N488" s="133"/>
      <c r="O488" s="174"/>
      <c r="P488" s="161"/>
      <c r="Q488" s="133"/>
      <c r="R488" s="133"/>
      <c r="S488" s="134"/>
      <c r="T488" s="161"/>
      <c r="U488" s="135"/>
      <c r="Z488" s="176">
        <v>186</v>
      </c>
      <c r="AA488" s="176" t="s">
        <v>236</v>
      </c>
      <c r="AB488" s="142"/>
      <c r="AC488" s="188">
        <f t="shared" ca="1" si="2"/>
        <v>45270</v>
      </c>
    </row>
    <row r="489" spans="1:29" ht="15" x14ac:dyDescent="0.25">
      <c r="A489" s="131"/>
      <c r="H489" s="131"/>
      <c r="I489" s="131"/>
      <c r="J489" s="178"/>
      <c r="K489" s="131"/>
      <c r="L489" s="131"/>
      <c r="M489" s="132"/>
      <c r="N489" s="133"/>
      <c r="O489" s="174"/>
      <c r="P489" s="161"/>
      <c r="Q489" s="133"/>
      <c r="R489" s="133"/>
      <c r="S489" s="134"/>
      <c r="T489" s="161"/>
      <c r="U489" s="135"/>
      <c r="Z489" s="176">
        <v>187</v>
      </c>
      <c r="AA489" s="176" t="s">
        <v>237</v>
      </c>
      <c r="AB489" s="142"/>
      <c r="AC489" s="188">
        <f t="shared" ca="1" si="2"/>
        <v>45271</v>
      </c>
    </row>
    <row r="490" spans="1:29" ht="15" x14ac:dyDescent="0.25">
      <c r="A490" s="131"/>
      <c r="H490" s="131"/>
      <c r="I490" s="131"/>
      <c r="J490" s="178"/>
      <c r="K490" s="131"/>
      <c r="L490" s="131"/>
      <c r="M490" s="132"/>
      <c r="N490" s="133"/>
      <c r="O490" s="174"/>
      <c r="P490" s="161"/>
      <c r="Q490" s="133"/>
      <c r="R490" s="133"/>
      <c r="S490" s="134"/>
      <c r="T490" s="161"/>
      <c r="U490" s="135"/>
      <c r="Z490" s="176">
        <v>188</v>
      </c>
      <c r="AA490" s="2" t="s">
        <v>370</v>
      </c>
      <c r="AB490" s="142"/>
      <c r="AC490" s="188">
        <f t="shared" ca="1" si="2"/>
        <v>45272</v>
      </c>
    </row>
    <row r="491" spans="1:29" ht="15" x14ac:dyDescent="0.25">
      <c r="A491" s="131"/>
      <c r="H491" s="131"/>
      <c r="I491" s="131"/>
      <c r="J491" s="178"/>
      <c r="K491" s="131"/>
      <c r="L491" s="131"/>
      <c r="M491" s="132"/>
      <c r="N491" s="133"/>
      <c r="O491" s="174"/>
      <c r="P491" s="161"/>
      <c r="Q491" s="133"/>
      <c r="R491" s="133"/>
      <c r="S491" s="134"/>
      <c r="T491" s="161"/>
      <c r="U491" s="135"/>
      <c r="Z491" s="176">
        <v>189</v>
      </c>
      <c r="AA491" s="207" t="s">
        <v>238</v>
      </c>
      <c r="AB491" s="142"/>
      <c r="AC491" s="188">
        <f t="shared" ca="1" si="2"/>
        <v>45273</v>
      </c>
    </row>
    <row r="492" spans="1:29" ht="15" x14ac:dyDescent="0.25">
      <c r="A492" s="131"/>
      <c r="H492" s="131"/>
      <c r="I492" s="131"/>
      <c r="J492" s="178"/>
      <c r="K492" s="131"/>
      <c r="L492" s="131"/>
      <c r="M492" s="132"/>
      <c r="N492" s="133"/>
      <c r="O492" s="174"/>
      <c r="P492" s="161"/>
      <c r="Q492" s="133"/>
      <c r="R492" s="133"/>
      <c r="S492" s="134"/>
      <c r="T492" s="161"/>
      <c r="U492" s="135"/>
      <c r="Z492" s="176">
        <v>190</v>
      </c>
      <c r="AA492" s="176" t="s">
        <v>239</v>
      </c>
      <c r="AB492" s="142"/>
      <c r="AC492" s="188">
        <f t="shared" ca="1" si="2"/>
        <v>45274</v>
      </c>
    </row>
    <row r="493" spans="1:29" ht="15" x14ac:dyDescent="0.25">
      <c r="A493" s="131"/>
      <c r="H493" s="131"/>
      <c r="I493" s="131"/>
      <c r="J493" s="178"/>
      <c r="K493" s="131"/>
      <c r="L493" s="131"/>
      <c r="M493" s="132"/>
      <c r="N493" s="133"/>
      <c r="O493" s="174"/>
      <c r="P493" s="161"/>
      <c r="Q493" s="133"/>
      <c r="R493" s="133"/>
      <c r="S493" s="134"/>
      <c r="T493" s="161"/>
      <c r="U493" s="135"/>
      <c r="Z493" s="176">
        <v>191</v>
      </c>
      <c r="AA493" s="176" t="s">
        <v>339</v>
      </c>
      <c r="AB493" s="142"/>
      <c r="AC493" s="188">
        <f t="shared" ca="1" si="2"/>
        <v>45275</v>
      </c>
    </row>
    <row r="494" spans="1:29" ht="15" x14ac:dyDescent="0.25">
      <c r="A494" s="131"/>
      <c r="H494" s="131"/>
      <c r="I494" s="131"/>
      <c r="J494" s="178"/>
      <c r="K494" s="131"/>
      <c r="L494" s="131"/>
      <c r="M494" s="132"/>
      <c r="N494" s="133"/>
      <c r="O494" s="174"/>
      <c r="P494" s="161"/>
      <c r="Q494" s="133"/>
      <c r="R494" s="133"/>
      <c r="S494" s="134"/>
      <c r="T494" s="161"/>
      <c r="U494" s="135"/>
      <c r="Z494" s="176">
        <v>192</v>
      </c>
      <c r="AA494" s="176" t="s">
        <v>298</v>
      </c>
      <c r="AB494" s="142"/>
      <c r="AC494" s="188">
        <f t="shared" ca="1" si="2"/>
        <v>45276</v>
      </c>
    </row>
    <row r="495" spans="1:29" ht="15" x14ac:dyDescent="0.25">
      <c r="A495" s="131"/>
      <c r="H495" s="131"/>
      <c r="I495" s="131"/>
      <c r="J495" s="178"/>
      <c r="K495" s="131"/>
      <c r="L495" s="131"/>
      <c r="M495" s="132"/>
      <c r="N495" s="133"/>
      <c r="O495" s="174"/>
      <c r="P495" s="161"/>
      <c r="Q495" s="133"/>
      <c r="R495" s="133"/>
      <c r="S495" s="134"/>
      <c r="T495" s="161"/>
      <c r="U495" s="135"/>
      <c r="Z495" s="176">
        <v>193</v>
      </c>
      <c r="AA495" s="176" t="s">
        <v>299</v>
      </c>
      <c r="AB495" s="142"/>
      <c r="AC495" s="188">
        <f t="shared" ca="1" si="2"/>
        <v>45277</v>
      </c>
    </row>
    <row r="496" spans="1:29" ht="15" x14ac:dyDescent="0.25">
      <c r="A496" s="131"/>
      <c r="H496" s="131"/>
      <c r="I496" s="131"/>
      <c r="J496" s="178"/>
      <c r="K496" s="131"/>
      <c r="L496" s="131"/>
      <c r="M496" s="132"/>
      <c r="N496" s="133"/>
      <c r="O496" s="174"/>
      <c r="P496" s="161"/>
      <c r="Q496" s="133"/>
      <c r="R496" s="133"/>
      <c r="S496" s="134"/>
      <c r="T496" s="161"/>
      <c r="U496" s="135"/>
      <c r="Z496" s="176">
        <v>194</v>
      </c>
      <c r="AA496" s="176" t="s">
        <v>240</v>
      </c>
      <c r="AB496" s="142"/>
      <c r="AC496" s="188">
        <f t="shared" ca="1" si="2"/>
        <v>45278</v>
      </c>
    </row>
    <row r="497" spans="1:29" ht="15" x14ac:dyDescent="0.25">
      <c r="A497" s="131"/>
      <c r="H497" s="131"/>
      <c r="I497" s="131"/>
      <c r="J497" s="178"/>
      <c r="K497" s="131"/>
      <c r="L497" s="131"/>
      <c r="M497" s="132"/>
      <c r="N497" s="133"/>
      <c r="O497" s="174"/>
      <c r="P497" s="161"/>
      <c r="Q497" s="133"/>
      <c r="R497" s="133"/>
      <c r="S497" s="134"/>
      <c r="T497" s="161"/>
      <c r="U497" s="135"/>
      <c r="Z497" s="176">
        <v>195</v>
      </c>
      <c r="AA497" s="176" t="s">
        <v>241</v>
      </c>
      <c r="AB497" s="142"/>
      <c r="AC497" s="188">
        <f t="shared" ref="AC497:AC518" ca="1" si="3">AC496+1</f>
        <v>45279</v>
      </c>
    </row>
    <row r="498" spans="1:29" ht="15" x14ac:dyDescent="0.25">
      <c r="A498" s="131"/>
      <c r="H498" s="131"/>
      <c r="I498" s="131"/>
      <c r="J498" s="178"/>
      <c r="K498" s="131"/>
      <c r="L498" s="131"/>
      <c r="M498" s="132"/>
      <c r="N498" s="133"/>
      <c r="O498" s="174"/>
      <c r="P498" s="161"/>
      <c r="Q498" s="133"/>
      <c r="R498" s="133"/>
      <c r="S498" s="134"/>
      <c r="T498" s="161"/>
      <c r="U498" s="135"/>
      <c r="Z498" s="176">
        <v>196</v>
      </c>
      <c r="AA498" s="176" t="s">
        <v>242</v>
      </c>
      <c r="AB498" s="142"/>
      <c r="AC498" s="188">
        <f t="shared" ca="1" si="3"/>
        <v>45280</v>
      </c>
    </row>
    <row r="499" spans="1:29" ht="15" x14ac:dyDescent="0.25">
      <c r="A499" s="131"/>
      <c r="H499" s="131"/>
      <c r="I499" s="131"/>
      <c r="J499" s="178"/>
      <c r="K499" s="131"/>
      <c r="L499" s="131"/>
      <c r="M499" s="132"/>
      <c r="N499" s="133"/>
      <c r="O499" s="174"/>
      <c r="P499" s="161"/>
      <c r="Q499" s="133"/>
      <c r="R499" s="133"/>
      <c r="S499" s="134"/>
      <c r="T499" s="161"/>
      <c r="U499" s="135"/>
      <c r="Z499" s="176">
        <v>197</v>
      </c>
      <c r="AA499" s="176" t="s">
        <v>340</v>
      </c>
      <c r="AB499" s="142"/>
      <c r="AC499" s="188">
        <f t="shared" ca="1" si="3"/>
        <v>45281</v>
      </c>
    </row>
    <row r="500" spans="1:29" ht="15" x14ac:dyDescent="0.25">
      <c r="A500" s="131"/>
      <c r="H500" s="131"/>
      <c r="I500" s="131"/>
      <c r="J500" s="178"/>
      <c r="K500" s="131"/>
      <c r="L500" s="131"/>
      <c r="M500" s="132"/>
      <c r="N500" s="133"/>
      <c r="O500" s="174"/>
      <c r="P500" s="161"/>
      <c r="Q500" s="133"/>
      <c r="R500" s="133"/>
      <c r="S500" s="134"/>
      <c r="T500" s="161"/>
      <c r="U500" s="135"/>
      <c r="Z500" s="176">
        <v>198</v>
      </c>
      <c r="AA500" s="176" t="s">
        <v>300</v>
      </c>
      <c r="AB500" s="142"/>
      <c r="AC500" s="188">
        <f t="shared" ca="1" si="3"/>
        <v>45282</v>
      </c>
    </row>
    <row r="501" spans="1:29" ht="15" x14ac:dyDescent="0.25">
      <c r="A501" s="131"/>
      <c r="H501" s="131"/>
      <c r="I501" s="131"/>
      <c r="J501" s="178"/>
      <c r="K501" s="131"/>
      <c r="L501" s="131"/>
      <c r="M501" s="132"/>
      <c r="N501" s="133"/>
      <c r="O501" s="174"/>
      <c r="P501" s="161"/>
      <c r="Q501" s="133"/>
      <c r="R501" s="133"/>
      <c r="S501" s="134"/>
      <c r="T501" s="161"/>
      <c r="U501" s="135"/>
      <c r="Z501" s="176">
        <v>199</v>
      </c>
      <c r="AA501" s="176" t="s">
        <v>243</v>
      </c>
      <c r="AB501" s="142"/>
      <c r="AC501" s="188">
        <f t="shared" ca="1" si="3"/>
        <v>45283</v>
      </c>
    </row>
    <row r="502" spans="1:29" ht="15" x14ac:dyDescent="0.25">
      <c r="A502" s="131"/>
      <c r="H502" s="131"/>
      <c r="I502" s="131"/>
      <c r="J502" s="178"/>
      <c r="K502" s="131"/>
      <c r="L502" s="131"/>
      <c r="M502" s="132"/>
      <c r="N502" s="133"/>
      <c r="O502" s="174"/>
      <c r="P502" s="161"/>
      <c r="Q502" s="133"/>
      <c r="R502" s="133"/>
      <c r="S502" s="134"/>
      <c r="T502" s="161"/>
      <c r="U502" s="135"/>
      <c r="Z502" s="176">
        <v>200</v>
      </c>
      <c r="AA502" s="176" t="s">
        <v>301</v>
      </c>
      <c r="AB502" s="142"/>
      <c r="AC502" s="188">
        <f t="shared" ca="1" si="3"/>
        <v>45284</v>
      </c>
    </row>
    <row r="503" spans="1:29" ht="15" x14ac:dyDescent="0.25">
      <c r="A503" s="131"/>
      <c r="H503" s="131"/>
      <c r="I503" s="131"/>
      <c r="J503" s="178"/>
      <c r="K503" s="131"/>
      <c r="L503" s="131"/>
      <c r="M503" s="132"/>
      <c r="N503" s="133"/>
      <c r="O503" s="174"/>
      <c r="P503" s="161"/>
      <c r="Q503" s="133"/>
      <c r="R503" s="133"/>
      <c r="S503" s="134"/>
      <c r="T503" s="161"/>
      <c r="U503" s="135"/>
      <c r="Z503" s="176">
        <v>201</v>
      </c>
      <c r="AA503" s="176" t="s">
        <v>341</v>
      </c>
      <c r="AB503" s="142"/>
      <c r="AC503" s="188">
        <f t="shared" ca="1" si="3"/>
        <v>45285</v>
      </c>
    </row>
    <row r="504" spans="1:29" ht="15" x14ac:dyDescent="0.25">
      <c r="A504" s="131"/>
      <c r="H504" s="131"/>
      <c r="I504" s="131"/>
      <c r="J504" s="178"/>
      <c r="K504" s="131"/>
      <c r="L504" s="131"/>
      <c r="M504" s="132"/>
      <c r="N504" s="133"/>
      <c r="O504" s="174"/>
      <c r="P504" s="161"/>
      <c r="Q504" s="133"/>
      <c r="R504" s="133"/>
      <c r="S504" s="134"/>
      <c r="T504" s="161"/>
      <c r="U504" s="135"/>
      <c r="Z504" s="176">
        <v>202</v>
      </c>
      <c r="AA504" s="176" t="s">
        <v>244</v>
      </c>
      <c r="AB504" s="142"/>
      <c r="AC504" s="188">
        <f t="shared" ca="1" si="3"/>
        <v>45286</v>
      </c>
    </row>
    <row r="505" spans="1:29" ht="15" x14ac:dyDescent="0.25">
      <c r="A505" s="131"/>
      <c r="H505" s="131"/>
      <c r="I505" s="131"/>
      <c r="J505" s="178"/>
      <c r="K505" s="131"/>
      <c r="L505" s="131"/>
      <c r="M505" s="132"/>
      <c r="N505" s="133"/>
      <c r="O505" s="174"/>
      <c r="P505" s="161"/>
      <c r="Q505" s="133"/>
      <c r="R505" s="133"/>
      <c r="S505" s="134"/>
      <c r="T505" s="161"/>
      <c r="U505" s="135"/>
      <c r="Z505" s="176">
        <v>203</v>
      </c>
      <c r="AA505" s="176" t="s">
        <v>302</v>
      </c>
      <c r="AB505" s="142"/>
      <c r="AC505" s="188">
        <f t="shared" ca="1" si="3"/>
        <v>45287</v>
      </c>
    </row>
    <row r="506" spans="1:29" ht="15" x14ac:dyDescent="0.25">
      <c r="A506" s="131"/>
      <c r="H506" s="131"/>
      <c r="I506" s="131"/>
      <c r="J506" s="178"/>
      <c r="K506" s="131"/>
      <c r="L506" s="131"/>
      <c r="M506" s="132"/>
      <c r="N506" s="133"/>
      <c r="O506" s="174"/>
      <c r="P506" s="161"/>
      <c r="Q506" s="133"/>
      <c r="R506" s="133"/>
      <c r="S506" s="134"/>
      <c r="T506" s="161"/>
      <c r="U506" s="135"/>
      <c r="Z506" s="176">
        <v>204</v>
      </c>
      <c r="AA506" s="176" t="s">
        <v>245</v>
      </c>
      <c r="AB506" s="142"/>
      <c r="AC506" s="188">
        <f t="shared" ca="1" si="3"/>
        <v>45288</v>
      </c>
    </row>
    <row r="507" spans="1:29" ht="15" x14ac:dyDescent="0.25">
      <c r="A507" s="131"/>
      <c r="H507" s="131"/>
      <c r="I507" s="131"/>
      <c r="J507" s="178"/>
      <c r="K507" s="131"/>
      <c r="L507" s="131"/>
      <c r="M507" s="132"/>
      <c r="N507" s="133"/>
      <c r="O507" s="174"/>
      <c r="P507" s="161"/>
      <c r="Q507" s="133"/>
      <c r="R507" s="133"/>
      <c r="S507" s="134"/>
      <c r="T507" s="161"/>
      <c r="U507" s="135"/>
      <c r="Z507" s="176">
        <v>205</v>
      </c>
      <c r="AA507" s="176" t="s">
        <v>342</v>
      </c>
      <c r="AB507" s="142"/>
      <c r="AC507" s="188">
        <f t="shared" ca="1" si="3"/>
        <v>45289</v>
      </c>
    </row>
    <row r="508" spans="1:29" ht="15" x14ac:dyDescent="0.25">
      <c r="A508" s="131"/>
      <c r="H508" s="131"/>
      <c r="I508" s="131"/>
      <c r="J508" s="178"/>
      <c r="K508" s="131"/>
      <c r="L508" s="131"/>
      <c r="M508" s="132"/>
      <c r="N508" s="133"/>
      <c r="O508" s="174"/>
      <c r="P508" s="161"/>
      <c r="Q508" s="133"/>
      <c r="R508" s="133"/>
      <c r="S508" s="134"/>
      <c r="T508" s="161"/>
      <c r="U508" s="135"/>
      <c r="Z508" s="176">
        <v>206</v>
      </c>
      <c r="AA508" s="176" t="s">
        <v>246</v>
      </c>
      <c r="AB508" s="142"/>
      <c r="AC508" s="188">
        <f t="shared" ca="1" si="3"/>
        <v>45290</v>
      </c>
    </row>
    <row r="509" spans="1:29" ht="15" x14ac:dyDescent="0.25">
      <c r="A509" s="131"/>
      <c r="H509" s="131"/>
      <c r="I509" s="131"/>
      <c r="J509" s="178"/>
      <c r="K509" s="131"/>
      <c r="L509" s="131"/>
      <c r="M509" s="132"/>
      <c r="N509" s="133"/>
      <c r="O509" s="174"/>
      <c r="P509" s="161"/>
      <c r="Q509" s="133"/>
      <c r="R509" s="133"/>
      <c r="S509" s="134"/>
      <c r="T509" s="161"/>
      <c r="U509" s="135"/>
      <c r="Z509" s="176">
        <v>207</v>
      </c>
      <c r="AA509" s="176" t="s">
        <v>247</v>
      </c>
      <c r="AB509" s="142"/>
      <c r="AC509" s="188">
        <f t="shared" ca="1" si="3"/>
        <v>45291</v>
      </c>
    </row>
    <row r="510" spans="1:29" ht="15" x14ac:dyDescent="0.25">
      <c r="A510" s="131"/>
      <c r="H510" s="131"/>
      <c r="I510" s="131"/>
      <c r="J510" s="178"/>
      <c r="K510" s="131"/>
      <c r="L510" s="131"/>
      <c r="M510" s="132"/>
      <c r="N510" s="133"/>
      <c r="O510" s="174"/>
      <c r="P510" s="161"/>
      <c r="Q510" s="133"/>
      <c r="R510" s="133"/>
      <c r="S510" s="134"/>
      <c r="T510" s="161"/>
      <c r="U510" s="135"/>
      <c r="Z510" s="176">
        <v>208</v>
      </c>
      <c r="AA510" s="176" t="s">
        <v>303</v>
      </c>
      <c r="AC510" s="188">
        <f t="shared" ca="1" si="3"/>
        <v>45292</v>
      </c>
    </row>
    <row r="511" spans="1:29" ht="15" x14ac:dyDescent="0.25">
      <c r="A511" s="131"/>
      <c r="H511" s="131"/>
      <c r="I511" s="131"/>
      <c r="J511" s="178"/>
      <c r="K511" s="131"/>
      <c r="L511" s="131"/>
      <c r="M511" s="132"/>
      <c r="N511" s="133"/>
      <c r="O511" s="174"/>
      <c r="P511" s="161"/>
      <c r="Q511" s="133"/>
      <c r="R511" s="133"/>
      <c r="S511" s="134"/>
      <c r="T511" s="161"/>
      <c r="U511" s="135"/>
      <c r="Z511" s="176">
        <v>209</v>
      </c>
      <c r="AA511" s="176" t="s">
        <v>248</v>
      </c>
      <c r="AC511" s="188">
        <f t="shared" ca="1" si="3"/>
        <v>45293</v>
      </c>
    </row>
    <row r="512" spans="1:29" ht="15" x14ac:dyDescent="0.25">
      <c r="A512" s="131"/>
      <c r="H512" s="131"/>
      <c r="I512" s="131"/>
      <c r="J512" s="178"/>
      <c r="K512" s="131"/>
      <c r="L512" s="131"/>
      <c r="M512" s="132"/>
      <c r="N512" s="133"/>
      <c r="O512" s="174"/>
      <c r="P512" s="161"/>
      <c r="Q512" s="133"/>
      <c r="R512" s="133"/>
      <c r="S512" s="134"/>
      <c r="T512" s="161"/>
      <c r="U512" s="135"/>
      <c r="Z512" s="176">
        <v>210</v>
      </c>
      <c r="AA512" s="176" t="s">
        <v>249</v>
      </c>
      <c r="AC512" s="188">
        <f t="shared" ca="1" si="3"/>
        <v>45294</v>
      </c>
    </row>
    <row r="513" spans="1:29" ht="15" x14ac:dyDescent="0.25">
      <c r="A513" s="131"/>
      <c r="H513" s="131"/>
      <c r="I513" s="131"/>
      <c r="J513" s="178"/>
      <c r="K513" s="131"/>
      <c r="L513" s="131"/>
      <c r="M513" s="132"/>
      <c r="N513" s="133"/>
      <c r="O513" s="174"/>
      <c r="P513" s="161"/>
      <c r="Q513" s="133"/>
      <c r="R513" s="133"/>
      <c r="S513" s="134"/>
      <c r="T513" s="161"/>
      <c r="U513" s="135"/>
      <c r="Z513" s="176">
        <v>211</v>
      </c>
      <c r="AA513" s="176" t="s">
        <v>250</v>
      </c>
      <c r="AC513" s="188">
        <f t="shared" ca="1" si="3"/>
        <v>45295</v>
      </c>
    </row>
    <row r="514" spans="1:29" ht="15" x14ac:dyDescent="0.25">
      <c r="A514" s="131"/>
      <c r="H514" s="131"/>
      <c r="I514" s="131"/>
      <c r="J514" s="178"/>
      <c r="K514" s="131"/>
      <c r="L514" s="131"/>
      <c r="M514" s="132"/>
      <c r="N514" s="133"/>
      <c r="O514" s="174"/>
      <c r="P514" s="161"/>
      <c r="Q514" s="133"/>
      <c r="R514" s="133"/>
      <c r="S514" s="134"/>
      <c r="T514" s="161"/>
      <c r="U514" s="135"/>
      <c r="Z514" s="176">
        <v>212</v>
      </c>
      <c r="AA514" s="176" t="s">
        <v>251</v>
      </c>
      <c r="AC514" s="188">
        <f t="shared" ca="1" si="3"/>
        <v>45296</v>
      </c>
    </row>
    <row r="515" spans="1:29" ht="15" x14ac:dyDescent="0.25">
      <c r="A515" s="131"/>
      <c r="H515" s="131"/>
      <c r="I515" s="131"/>
      <c r="J515" s="178"/>
      <c r="K515" s="131"/>
      <c r="L515" s="131"/>
      <c r="M515" s="132"/>
      <c r="N515" s="133"/>
      <c r="O515" s="174"/>
      <c r="P515" s="161"/>
      <c r="Q515" s="133"/>
      <c r="R515" s="133"/>
      <c r="S515" s="134"/>
      <c r="T515" s="161"/>
      <c r="U515" s="135"/>
      <c r="Z515" s="176">
        <v>213</v>
      </c>
      <c r="AA515" s="176" t="s">
        <v>252</v>
      </c>
      <c r="AC515" s="188">
        <f t="shared" ca="1" si="3"/>
        <v>45297</v>
      </c>
    </row>
    <row r="516" spans="1:29" ht="15" x14ac:dyDescent="0.25">
      <c r="A516" s="131"/>
      <c r="H516" s="131"/>
      <c r="I516" s="131"/>
      <c r="J516" s="178"/>
      <c r="K516" s="131"/>
      <c r="L516" s="131"/>
      <c r="M516" s="132"/>
      <c r="N516" s="133"/>
      <c r="O516" s="174"/>
      <c r="P516" s="161"/>
      <c r="Q516" s="133"/>
      <c r="R516" s="133"/>
      <c r="S516" s="134"/>
      <c r="T516" s="161"/>
      <c r="U516" s="135"/>
      <c r="Z516" s="176">
        <v>214</v>
      </c>
      <c r="AA516" s="176" t="s">
        <v>118</v>
      </c>
      <c r="AC516" s="188">
        <f t="shared" ca="1" si="3"/>
        <v>45298</v>
      </c>
    </row>
    <row r="517" spans="1:29" ht="15" x14ac:dyDescent="0.25">
      <c r="A517" s="131"/>
      <c r="H517" s="131"/>
      <c r="I517" s="131"/>
      <c r="J517" s="178"/>
      <c r="K517" s="131"/>
      <c r="L517" s="131"/>
      <c r="M517" s="132"/>
      <c r="N517" s="133"/>
      <c r="O517" s="174"/>
      <c r="P517" s="161"/>
      <c r="Q517" s="133"/>
      <c r="R517" s="133"/>
      <c r="S517" s="134"/>
      <c r="T517" s="161"/>
      <c r="U517" s="135"/>
      <c r="Z517" s="176">
        <v>215</v>
      </c>
      <c r="AA517" s="176" t="s">
        <v>253</v>
      </c>
      <c r="AC517" s="188">
        <f t="shared" ca="1" si="3"/>
        <v>45299</v>
      </c>
    </row>
    <row r="518" spans="1:29" ht="15" x14ac:dyDescent="0.25">
      <c r="A518" s="131"/>
      <c r="H518" s="131"/>
      <c r="I518" s="131"/>
      <c r="J518" s="178"/>
      <c r="K518" s="131"/>
      <c r="L518" s="131"/>
      <c r="M518" s="132"/>
      <c r="N518" s="133"/>
      <c r="O518" s="174"/>
      <c r="P518" s="161"/>
      <c r="Q518" s="133"/>
      <c r="R518" s="133"/>
      <c r="S518" s="134"/>
      <c r="T518" s="161"/>
      <c r="U518" s="135"/>
      <c r="Z518" s="176">
        <v>216</v>
      </c>
      <c r="AA518" s="176" t="s">
        <v>304</v>
      </c>
      <c r="AC518" s="188">
        <f t="shared" ca="1" si="3"/>
        <v>45300</v>
      </c>
    </row>
    <row r="519" spans="1:29" ht="15" x14ac:dyDescent="0.25">
      <c r="A519" s="131"/>
      <c r="H519" s="131"/>
      <c r="I519" s="131"/>
      <c r="J519" s="178"/>
      <c r="K519" s="131"/>
      <c r="L519" s="131"/>
      <c r="M519" s="132"/>
      <c r="N519" s="133"/>
      <c r="O519" s="174"/>
      <c r="P519" s="161"/>
      <c r="Q519" s="133"/>
      <c r="R519" s="133"/>
      <c r="S519" s="134"/>
      <c r="T519" s="161"/>
      <c r="U519" s="135"/>
      <c r="Z519" s="176">
        <v>217</v>
      </c>
      <c r="AA519" s="176" t="s">
        <v>305</v>
      </c>
      <c r="AC519" s="188"/>
    </row>
    <row r="520" spans="1:29" ht="15" x14ac:dyDescent="0.25">
      <c r="A520" s="131"/>
      <c r="H520" s="131"/>
      <c r="I520" s="131"/>
      <c r="J520" s="178"/>
      <c r="K520" s="131"/>
      <c r="L520" s="131"/>
      <c r="M520" s="132"/>
      <c r="N520" s="133"/>
      <c r="O520" s="174"/>
      <c r="P520" s="161"/>
      <c r="Q520" s="133"/>
      <c r="R520" s="133"/>
      <c r="S520" s="134"/>
      <c r="T520" s="161"/>
      <c r="U520" s="135"/>
      <c r="Z520" s="176">
        <v>218</v>
      </c>
      <c r="AA520" s="176" t="s">
        <v>254</v>
      </c>
    </row>
    <row r="521" spans="1:29" ht="15" x14ac:dyDescent="0.25">
      <c r="A521" s="131"/>
      <c r="H521" s="131"/>
      <c r="I521" s="131"/>
      <c r="J521" s="178"/>
      <c r="K521" s="131"/>
      <c r="L521" s="131"/>
      <c r="M521" s="132"/>
      <c r="N521" s="133"/>
      <c r="O521" s="174"/>
      <c r="P521" s="161"/>
      <c r="Q521" s="133"/>
      <c r="R521" s="133"/>
      <c r="S521" s="134"/>
      <c r="T521" s="161"/>
      <c r="U521" s="135"/>
      <c r="Z521" s="176">
        <v>219</v>
      </c>
      <c r="AA521" s="176" t="s">
        <v>255</v>
      </c>
    </row>
    <row r="522" spans="1:29" ht="15" x14ac:dyDescent="0.25">
      <c r="A522" s="131"/>
      <c r="Z522" s="176">
        <v>220</v>
      </c>
      <c r="AA522" s="176" t="s">
        <v>343</v>
      </c>
    </row>
    <row r="523" spans="1:29" ht="15" x14ac:dyDescent="0.25">
      <c r="A523" s="131"/>
      <c r="Z523" s="176">
        <v>221</v>
      </c>
      <c r="AA523" s="176" t="s">
        <v>306</v>
      </c>
    </row>
    <row r="524" spans="1:29" ht="15" x14ac:dyDescent="0.25">
      <c r="A524" s="131"/>
      <c r="Z524" s="176">
        <v>222</v>
      </c>
      <c r="AA524" s="176" t="s">
        <v>256</v>
      </c>
    </row>
    <row r="525" spans="1:29" x14ac:dyDescent="0.2">
      <c r="A525" s="131"/>
    </row>
    <row r="526" spans="1:29" x14ac:dyDescent="0.2">
      <c r="A526" s="131"/>
    </row>
    <row r="527" spans="1:29" x14ac:dyDescent="0.2">
      <c r="A527" s="131"/>
    </row>
    <row r="528" spans="1:29" x14ac:dyDescent="0.2">
      <c r="A528" s="131"/>
    </row>
    <row r="529" spans="1:27" x14ac:dyDescent="0.2">
      <c r="A529" s="131"/>
    </row>
    <row r="530" spans="1:27" x14ac:dyDescent="0.2">
      <c r="A530" s="131"/>
    </row>
    <row r="531" spans="1:27" x14ac:dyDescent="0.2">
      <c r="A531" s="131"/>
    </row>
    <row r="532" spans="1:27" x14ac:dyDescent="0.2">
      <c r="A532" s="131"/>
    </row>
    <row r="533" spans="1:27" x14ac:dyDescent="0.2">
      <c r="A533" s="131"/>
    </row>
    <row r="534" spans="1:27" x14ac:dyDescent="0.2">
      <c r="A534" s="131"/>
      <c r="AA534" s="2" t="s">
        <v>376</v>
      </c>
    </row>
    <row r="535" spans="1:27" x14ac:dyDescent="0.2">
      <c r="A535" s="131"/>
      <c r="AA535" s="2" t="s">
        <v>377</v>
      </c>
    </row>
    <row r="536" spans="1:27" x14ac:dyDescent="0.2">
      <c r="A536" s="131"/>
    </row>
    <row r="537" spans="1:27" x14ac:dyDescent="0.2">
      <c r="A537" s="131"/>
    </row>
    <row r="538" spans="1:27" x14ac:dyDescent="0.2">
      <c r="A538" s="131"/>
    </row>
    <row r="539" spans="1:27" x14ac:dyDescent="0.2">
      <c r="A539" s="131"/>
    </row>
  </sheetData>
  <sheetProtection formatCells="0" formatColumns="0" formatRows="0" insertHyperlinks="0" sort="0" autoFilter="0" pivotTables="0"/>
  <mergeCells count="1">
    <mergeCell ref="C27:D29"/>
  </mergeCells>
  <phoneticPr fontId="0" type="noConversion"/>
  <dataValidations count="5">
    <dataValidation type="list" errorStyle="information" allowBlank="1" showInputMessage="1" sqref="B19">
      <formula1>$AB$302:$AB$316</formula1>
    </dataValidation>
    <dataValidation type="list" allowBlank="1" showInputMessage="1" showErrorMessage="1" sqref="U34:U521">
      <formula1>$AC$303:$AC$513</formula1>
    </dataValidation>
    <dataValidation type="list" allowBlank="1" showErrorMessage="1" errorTitle="Destination Unlisted or Incorect" error="Please use the dropdown list if you are unable to type your desired country" sqref="A34:A539">
      <formula1>$AA$534:$AA$535</formula1>
    </dataValidation>
    <dataValidation type="list" allowBlank="1" showErrorMessage="1" errorTitle="Destination Unlisted or Incorect" error="Please use the dropdown list if you are unable to type your desired country" sqref="H33">
      <formula1>$AA$301:$AA$517</formula1>
    </dataValidation>
    <dataValidation type="list" allowBlank="1" showErrorMessage="1" errorTitle="Destination Unlisted or Incorect" error="Please use the dropdown list if you are unable to type your desired country" sqref="H34:H521">
      <formula1>$AA$302:$AA$524</formula1>
    </dataValidation>
  </dataValidations>
  <hyperlinks>
    <hyperlink ref="D3" r:id="rId1"/>
    <hyperlink ref="B3" r:id="rId2"/>
    <hyperlink ref="B4" location="Instructions" display="Click here for the INSTRUCTIONS sheet for more details"/>
    <hyperlink ref="J33" r:id="rId3"/>
  </hyperlinks>
  <pageMargins left="0.75" right="0.75" top="1" bottom="1" header="0.5" footer="0.5"/>
  <pageSetup paperSize="9" orientation="landscape" r:id="rId4"/>
  <headerFooter alignWithMargins="0"/>
  <drawing r:id="rId5"/>
  <legacyDrawing r:id="rId6"/>
  <controls>
    <mc:AlternateContent xmlns:mc="http://schemas.openxmlformats.org/markup-compatibility/2006">
      <mc:Choice Requires="x14">
        <control shapeId="2051" r:id="rId7" name="TempCombo">
          <controlPr defaultSize="0" autoLine="0" r:id="rId8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0</xdr:col>
                <xdr:colOff>1028700</xdr:colOff>
                <xdr:row>1</xdr:row>
                <xdr:rowOff>104775</xdr:rowOff>
              </to>
            </anchor>
          </controlPr>
        </control>
      </mc:Choice>
      <mc:Fallback>
        <control shapeId="2051" r:id="rId7" name="TempCombo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32"/>
  <sheetViews>
    <sheetView workbookViewId="0">
      <selection activeCell="C63" sqref="C63"/>
    </sheetView>
  </sheetViews>
  <sheetFormatPr defaultRowHeight="12.75" x14ac:dyDescent="0.2"/>
  <cols>
    <col min="15" max="15" width="0" hidden="1" customWidth="1"/>
  </cols>
  <sheetData>
    <row r="1" spans="1:18" x14ac:dyDescent="0.2">
      <c r="B1" s="170" t="s">
        <v>257</v>
      </c>
    </row>
    <row r="2" spans="1:18" x14ac:dyDescent="0.2">
      <c r="A2" s="20"/>
      <c r="O2" s="16" t="s">
        <v>323</v>
      </c>
    </row>
    <row r="3" spans="1:18" x14ac:dyDescent="0.2">
      <c r="O3">
        <v>2</v>
      </c>
    </row>
    <row r="7" spans="1:18" x14ac:dyDescent="0.2"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 x14ac:dyDescent="0.2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x14ac:dyDescent="0.2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 x14ac:dyDescent="0.2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18" x14ac:dyDescent="0.2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 x14ac:dyDescent="0.2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x14ac:dyDescent="0.2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60"/>
      <c r="N13" s="125"/>
      <c r="O13" s="125"/>
      <c r="P13" s="125"/>
      <c r="Q13" s="125"/>
      <c r="R13" s="125"/>
    </row>
    <row r="14" spans="1:18" x14ac:dyDescent="0.2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 x14ac:dyDescent="0.2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x14ac:dyDescent="0.2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3:18" x14ac:dyDescent="0.2"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3:18" x14ac:dyDescent="0.2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3:18" x14ac:dyDescent="0.2"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3:18" x14ac:dyDescent="0.2"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3:18" x14ac:dyDescent="0.2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</row>
    <row r="22" spans="3:18" x14ac:dyDescent="0.2"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3:18" x14ac:dyDescent="0.2"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3:18" x14ac:dyDescent="0.2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3:18" x14ac:dyDescent="0.2"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</row>
    <row r="26" spans="3:18" x14ac:dyDescent="0.2"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3:18" x14ac:dyDescent="0.2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</row>
    <row r="28" spans="3:18" x14ac:dyDescent="0.2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3:18" x14ac:dyDescent="0.2"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3:18" x14ac:dyDescent="0.2"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3:18" x14ac:dyDescent="0.2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</row>
    <row r="32" spans="3:18" x14ac:dyDescent="0.2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</row>
  </sheetData>
  <phoneticPr fontId="35" type="noConversion"/>
  <hyperlinks>
    <hyperlink ref="B1" r:id="rId1"/>
  </hyperlinks>
  <pageMargins left="0.75" right="0.75" top="1" bottom="1" header="0.5" footer="0.5"/>
  <pageSetup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Document" shapeId="5122" r:id="rId5">
          <objectPr defaultSize="0" r:id="rId6">
            <anchor moveWithCells="1">
              <from>
                <xdr:col>1</xdr:col>
                <xdr:colOff>57150</xdr:colOff>
                <xdr:row>1</xdr:row>
                <xdr:rowOff>104775</xdr:rowOff>
              </from>
              <to>
                <xdr:col>10</xdr:col>
                <xdr:colOff>523875</xdr:colOff>
                <xdr:row>51</xdr:row>
                <xdr:rowOff>104775</xdr:rowOff>
              </to>
            </anchor>
          </objectPr>
        </oleObject>
      </mc:Choice>
      <mc:Fallback>
        <oleObject progId="Document" shapeId="5122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41"/>
  <sheetViews>
    <sheetView topLeftCell="A4" zoomScaleNormal="100" workbookViewId="0">
      <selection activeCell="B27" sqref="B27"/>
    </sheetView>
  </sheetViews>
  <sheetFormatPr defaultRowHeight="12.75" x14ac:dyDescent="0.2"/>
  <cols>
    <col min="1" max="1" width="10.85546875" style="30" customWidth="1"/>
    <col min="2" max="2" width="5.28515625" style="30" customWidth="1"/>
    <col min="3" max="3" width="10.28515625" style="29" hidden="1" customWidth="1"/>
    <col min="4" max="4" width="16" style="29" hidden="1" customWidth="1"/>
    <col min="5" max="5" width="5.42578125" style="28" customWidth="1"/>
    <col min="6" max="6" width="6.85546875" style="27" customWidth="1"/>
    <col min="7" max="7" width="1.7109375" style="27" customWidth="1"/>
    <col min="8" max="8" width="11.28515625" style="27" customWidth="1"/>
    <col min="9" max="9" width="5.140625" style="27" customWidth="1"/>
    <col min="10" max="10" width="4.5703125" style="27" customWidth="1"/>
    <col min="11" max="11" width="14.28515625" style="27" customWidth="1"/>
    <col min="12" max="12" width="2.7109375" style="27" customWidth="1"/>
    <col min="13" max="13" width="9.85546875" style="27" customWidth="1"/>
    <col min="14" max="14" width="12.42578125" style="27" customWidth="1"/>
    <col min="15" max="15" width="0.85546875" style="27" customWidth="1"/>
    <col min="16" max="16" width="1" style="27" customWidth="1"/>
    <col min="17" max="21" width="9.140625" style="27" customWidth="1"/>
  </cols>
  <sheetData>
    <row r="1" spans="1:21" s="99" customFormat="1" ht="44.25" customHeight="1" x14ac:dyDescent="0.2">
      <c r="A1" s="103"/>
      <c r="B1" s="103"/>
      <c r="C1" s="102"/>
      <c r="D1" s="102"/>
      <c r="E1" s="101"/>
      <c r="H1" s="100" t="s">
        <v>102</v>
      </c>
      <c r="I1" t="str">
        <f>CONCATENATE("http://www.giftbasketsoverseas.com/p/", oknBalanceDue,"/",N6)</f>
        <v>http://www.giftbasketsoverseas.com/p/0/0</v>
      </c>
    </row>
    <row r="2" spans="1:21" s="27" customFormat="1" ht="12" customHeight="1" thickBot="1" x14ac:dyDescent="0.25">
      <c r="A2" s="30"/>
      <c r="B2" s="30"/>
      <c r="C2" s="29"/>
      <c r="D2" s="29"/>
      <c r="E2" s="28"/>
    </row>
    <row r="3" spans="1:21" ht="43.5" thickTop="1" x14ac:dyDescent="0.8">
      <c r="A3" s="228" t="s">
        <v>101</v>
      </c>
      <c r="B3" s="228"/>
      <c r="F3" s="98"/>
      <c r="G3" s="95"/>
      <c r="H3" s="97" t="s">
        <v>100</v>
      </c>
      <c r="I3" s="96"/>
      <c r="J3" s="95"/>
      <c r="K3" s="95"/>
      <c r="L3" s="95"/>
      <c r="M3" s="95"/>
      <c r="N3" s="94" t="s">
        <v>99</v>
      </c>
      <c r="O3" s="93"/>
    </row>
    <row r="4" spans="1:21" x14ac:dyDescent="0.2">
      <c r="A4" s="89" t="s">
        <v>98</v>
      </c>
      <c r="B4" s="81">
        <f>oknSubTotal</f>
        <v>0</v>
      </c>
      <c r="F4" s="40"/>
      <c r="G4" s="39"/>
      <c r="H4" s="39" t="s">
        <v>97</v>
      </c>
      <c r="I4" s="39"/>
      <c r="J4" s="39"/>
      <c r="K4" s="39"/>
      <c r="L4" s="39"/>
      <c r="M4" s="39"/>
      <c r="N4" s="64"/>
    </row>
    <row r="5" spans="1:21" ht="18" x14ac:dyDescent="0.25">
      <c r="A5" s="92" t="str">
        <f>IF(oknTaxType=0,"",oknTax1Name &amp; "@" &amp; oknTax1Rate*100 &amp;"%")</f>
        <v>MA STATE TAX@6.25%</v>
      </c>
      <c r="B5" s="81">
        <f>IF(oknTaxType=0,"",oknTax1)</f>
        <v>0</v>
      </c>
      <c r="F5" s="40"/>
      <c r="G5" s="39"/>
      <c r="H5" s="39" t="s">
        <v>96</v>
      </c>
      <c r="I5" s="39"/>
      <c r="J5" s="39"/>
      <c r="K5" s="39"/>
      <c r="L5" s="39"/>
      <c r="M5" s="87" t="s">
        <v>95</v>
      </c>
      <c r="N5" s="91">
        <f ca="1">'RussianFlora.com Order Form'!B8</f>
        <v>45083</v>
      </c>
      <c r="O5" s="90"/>
    </row>
    <row r="6" spans="1:21" x14ac:dyDescent="0.2">
      <c r="A6" s="89" t="s">
        <v>94</v>
      </c>
      <c r="B6" s="81">
        <f>oknShippingCost</f>
        <v>0</v>
      </c>
      <c r="F6" s="40"/>
      <c r="G6" s="39"/>
      <c r="H6" s="88" t="s">
        <v>103</v>
      </c>
      <c r="I6" s="39"/>
      <c r="J6" s="39"/>
      <c r="K6" s="39"/>
      <c r="L6" s="39"/>
      <c r="M6" s="87" t="s">
        <v>93</v>
      </c>
      <c r="N6" s="86">
        <f>'RussianFlora.com Order Form'!B20</f>
        <v>0</v>
      </c>
      <c r="O6" s="83"/>
    </row>
    <row r="7" spans="1:21" ht="11.45" customHeight="1" x14ac:dyDescent="0.2">
      <c r="A7" s="82" t="s">
        <v>68</v>
      </c>
      <c r="B7" s="81">
        <f>oknTotal</f>
        <v>0</v>
      </c>
      <c r="F7" s="40"/>
      <c r="G7" s="39"/>
      <c r="H7" s="120" t="s">
        <v>92</v>
      </c>
      <c r="I7" s="39"/>
      <c r="J7" s="39"/>
      <c r="K7" s="39"/>
      <c r="L7" s="39"/>
      <c r="M7" s="85"/>
      <c r="N7" s="84"/>
      <c r="O7" s="83"/>
    </row>
    <row r="8" spans="1:21" ht="21.75" customHeight="1" x14ac:dyDescent="0.2">
      <c r="A8" s="82" t="s">
        <v>91</v>
      </c>
      <c r="B8" s="81">
        <f>oknPayments</f>
        <v>0</v>
      </c>
      <c r="C8" s="29" t="s">
        <v>90</v>
      </c>
      <c r="F8" s="40"/>
      <c r="G8" s="39"/>
      <c r="H8" s="39"/>
      <c r="I8" s="39"/>
      <c r="J8" s="39"/>
      <c r="K8" s="39"/>
      <c r="L8" s="39"/>
      <c r="M8" s="39"/>
      <c r="N8" s="64"/>
    </row>
    <row r="9" spans="1:21" ht="16.5" customHeight="1" x14ac:dyDescent="0.2">
      <c r="A9" s="82" t="s">
        <v>89</v>
      </c>
      <c r="B9" s="81">
        <f>oknBalanceDue</f>
        <v>0</v>
      </c>
      <c r="C9" s="76">
        <v>2</v>
      </c>
      <c r="D9" s="75"/>
      <c r="F9" s="80" t="s">
        <v>88</v>
      </c>
      <c r="G9" s="39"/>
      <c r="H9" s="116"/>
      <c r="I9" s="105"/>
      <c r="J9" s="105"/>
      <c r="K9" s="74"/>
      <c r="L9" s="74"/>
      <c r="M9" s="79" t="s">
        <v>87</v>
      </c>
      <c r="N9" s="78" t="s">
        <v>86</v>
      </c>
    </row>
    <row r="10" spans="1:21" x14ac:dyDescent="0.2">
      <c r="C10" s="76">
        <v>0</v>
      </c>
      <c r="D10" s="75"/>
      <c r="F10" s="40"/>
      <c r="G10" s="77"/>
      <c r="H10" s="225">
        <f>'RussianFlora.com Order Form'!B10</f>
        <v>0</v>
      </c>
      <c r="I10" s="226"/>
      <c r="J10" s="226"/>
      <c r="K10" s="74"/>
      <c r="L10" s="74"/>
      <c r="M10" s="223"/>
      <c r="N10" s="224"/>
    </row>
    <row r="11" spans="1:21" x14ac:dyDescent="0.2">
      <c r="C11" s="76">
        <v>0</v>
      </c>
      <c r="D11" s="75"/>
      <c r="F11" s="40"/>
      <c r="G11" s="39"/>
      <c r="H11" s="225">
        <f>'RussianFlora.com Order Form'!B11</f>
        <v>0</v>
      </c>
      <c r="I11" s="226"/>
      <c r="J11" s="226"/>
      <c r="K11" s="74"/>
      <c r="L11" s="74"/>
      <c r="M11" s="223"/>
      <c r="N11" s="224"/>
    </row>
    <row r="12" spans="1:21" x14ac:dyDescent="0.2">
      <c r="C12" s="76">
        <v>6.5000000000000002E-2</v>
      </c>
      <c r="D12" s="75"/>
      <c r="F12" s="40"/>
      <c r="G12" s="39"/>
      <c r="H12" s="225">
        <f>'RussianFlora.com Order Form'!B12</f>
        <v>0</v>
      </c>
      <c r="I12" s="226"/>
      <c r="J12" s="226"/>
      <c r="K12" s="74"/>
      <c r="L12" s="74"/>
      <c r="M12" s="227"/>
      <c r="N12" s="224"/>
    </row>
    <row r="13" spans="1:21" x14ac:dyDescent="0.2">
      <c r="C13" s="76">
        <v>3.2000000000000001E-2</v>
      </c>
      <c r="D13" s="75"/>
      <c r="F13" s="40"/>
      <c r="G13" s="39"/>
      <c r="H13" s="225">
        <f>'RussianFlora.com Order Form'!B13</f>
        <v>0</v>
      </c>
      <c r="I13" s="226"/>
      <c r="J13" s="226"/>
      <c r="K13" s="74"/>
      <c r="L13" s="74"/>
      <c r="M13" s="227"/>
      <c r="N13" s="224"/>
    </row>
    <row r="14" spans="1:21" x14ac:dyDescent="0.2">
      <c r="F14" s="40"/>
      <c r="G14" s="39"/>
      <c r="H14" s="225">
        <f>'RussianFlora.com Order Form'!B14</f>
        <v>0</v>
      </c>
      <c r="I14" s="226"/>
      <c r="J14" s="226"/>
      <c r="K14" s="74"/>
      <c r="L14" s="74"/>
      <c r="M14" s="227"/>
      <c r="N14" s="224"/>
    </row>
    <row r="15" spans="1:21" ht="21.75" customHeight="1" x14ac:dyDescent="0.2">
      <c r="F15" s="40"/>
      <c r="G15" s="39"/>
      <c r="H15" s="74"/>
      <c r="I15" s="74"/>
      <c r="J15" s="74"/>
      <c r="K15" s="74"/>
      <c r="L15" s="74"/>
      <c r="M15" s="74"/>
      <c r="N15" s="73"/>
    </row>
    <row r="16" spans="1:21" s="42" customFormat="1" ht="20.100000000000001" customHeight="1" x14ac:dyDescent="0.2">
      <c r="A16" s="72"/>
      <c r="B16" s="72"/>
      <c r="C16" s="48"/>
      <c r="D16" s="48"/>
      <c r="E16" s="47"/>
      <c r="F16" s="229" t="s">
        <v>85</v>
      </c>
      <c r="G16" s="230"/>
      <c r="H16" s="231" t="s">
        <v>84</v>
      </c>
      <c r="I16" s="230"/>
      <c r="J16" s="71"/>
      <c r="K16" s="70" t="s">
        <v>83</v>
      </c>
      <c r="L16" s="62"/>
      <c r="M16" s="69"/>
      <c r="N16" s="68" t="s">
        <v>82</v>
      </c>
      <c r="O16" s="60"/>
      <c r="P16" s="43"/>
      <c r="Q16" s="43"/>
      <c r="R16" s="43"/>
      <c r="S16" s="43"/>
      <c r="T16" s="43"/>
      <c r="U16" s="43"/>
    </row>
    <row r="17" spans="1:33" ht="14.45" customHeight="1" x14ac:dyDescent="0.2">
      <c r="F17" s="40"/>
      <c r="G17" s="39"/>
      <c r="H17" s="232" t="s">
        <v>81</v>
      </c>
      <c r="I17" s="233"/>
      <c r="J17" s="67"/>
      <c r="K17" s="104" t="str">
        <f>'RussianFlora.com Order Form'!U33</f>
        <v>15 December 2022</v>
      </c>
      <c r="L17" s="39"/>
      <c r="N17" s="66">
        <f ca="1">'RussianFlora.com Order Form'!B8</f>
        <v>45083</v>
      </c>
    </row>
    <row r="18" spans="1:33" ht="14.45" customHeight="1" x14ac:dyDescent="0.2">
      <c r="F18" s="40"/>
      <c r="G18" s="39"/>
      <c r="H18" s="39"/>
      <c r="I18" s="39"/>
      <c r="J18" s="65"/>
      <c r="K18" s="39"/>
      <c r="L18" s="39"/>
      <c r="M18" s="39"/>
      <c r="N18" s="64"/>
    </row>
    <row r="19" spans="1:33" s="42" customFormat="1" ht="20.100000000000001" customHeight="1" x14ac:dyDescent="0.2">
      <c r="A19" s="49"/>
      <c r="B19" s="63" t="s">
        <v>80</v>
      </c>
      <c r="C19" s="48" t="s">
        <v>79</v>
      </c>
      <c r="D19" s="48" t="s">
        <v>78</v>
      </c>
      <c r="E19" s="47"/>
      <c r="F19" s="229" t="s">
        <v>77</v>
      </c>
      <c r="G19" s="230"/>
      <c r="H19" s="231" t="s">
        <v>76</v>
      </c>
      <c r="I19" s="234"/>
      <c r="J19" s="230"/>
      <c r="K19" s="231" t="s">
        <v>75</v>
      </c>
      <c r="L19" s="230"/>
      <c r="M19" s="62" t="s">
        <v>74</v>
      </c>
      <c r="N19" s="61" t="s">
        <v>73</v>
      </c>
      <c r="O19" s="60"/>
      <c r="P19" s="43"/>
      <c r="Q19" s="43"/>
      <c r="R19" s="43"/>
      <c r="S19" s="43"/>
      <c r="T19" s="43"/>
      <c r="U19" s="43"/>
    </row>
    <row r="20" spans="1:33" s="31" customFormat="1" x14ac:dyDescent="0.2">
      <c r="A20" s="36"/>
      <c r="B20" s="36"/>
      <c r="C20" s="35"/>
      <c r="D20" s="35"/>
      <c r="E20" s="34"/>
      <c r="F20" s="53"/>
      <c r="G20" s="33"/>
      <c r="H20" s="218"/>
      <c r="I20" s="219"/>
      <c r="J20" s="220"/>
      <c r="K20" s="221"/>
      <c r="L20" s="222"/>
      <c r="M20" s="59"/>
      <c r="N20" s="58">
        <f t="shared" ref="N20:N31" si="0">ROUND(K20*M20,2)</f>
        <v>0</v>
      </c>
      <c r="O20" s="32"/>
      <c r="P20" s="32"/>
      <c r="Q20" s="43"/>
      <c r="R20" s="32"/>
      <c r="S20" s="32"/>
      <c r="T20" s="32"/>
      <c r="U20" s="32"/>
    </row>
    <row r="21" spans="1:33" x14ac:dyDescent="0.2">
      <c r="F21" s="53"/>
      <c r="H21" s="218"/>
      <c r="I21" s="219"/>
      <c r="J21" s="220"/>
      <c r="K21" s="221"/>
      <c r="L21" s="222"/>
      <c r="M21" s="59"/>
      <c r="N21" s="58">
        <f t="shared" si="0"/>
        <v>0</v>
      </c>
      <c r="Q21" s="43"/>
    </row>
    <row r="22" spans="1:33" x14ac:dyDescent="0.2">
      <c r="F22" s="53"/>
      <c r="H22" s="218"/>
      <c r="I22" s="219"/>
      <c r="J22" s="220"/>
      <c r="K22" s="221"/>
      <c r="L22" s="222"/>
      <c r="M22" s="59"/>
      <c r="N22" s="58">
        <f t="shared" si="0"/>
        <v>0</v>
      </c>
      <c r="Q22" s="43"/>
    </row>
    <row r="23" spans="1:33" x14ac:dyDescent="0.2">
      <c r="F23" s="53"/>
      <c r="H23" s="218"/>
      <c r="I23" s="219"/>
      <c r="J23" s="220"/>
      <c r="K23" s="221"/>
      <c r="L23" s="222"/>
      <c r="M23" s="59"/>
      <c r="N23" s="58">
        <f t="shared" si="0"/>
        <v>0</v>
      </c>
      <c r="Q23" s="43"/>
    </row>
    <row r="24" spans="1:33" x14ac:dyDescent="0.2">
      <c r="F24" s="53"/>
      <c r="H24" s="218"/>
      <c r="I24" s="219"/>
      <c r="J24" s="220"/>
      <c r="K24" s="221"/>
      <c r="L24" s="222"/>
      <c r="M24" s="111"/>
      <c r="N24" s="58">
        <f>ROUND(K24*M24,2)</f>
        <v>0</v>
      </c>
      <c r="Q24" s="43"/>
    </row>
    <row r="25" spans="1:33" x14ac:dyDescent="0.2">
      <c r="F25" s="53"/>
      <c r="H25" s="218"/>
      <c r="I25" s="219"/>
      <c r="J25" s="220"/>
      <c r="K25" s="221"/>
      <c r="L25" s="222"/>
      <c r="M25" s="59"/>
      <c r="N25" s="58">
        <f>ROUND(K25*M25,2)</f>
        <v>0</v>
      </c>
      <c r="Q25" s="43"/>
    </row>
    <row r="26" spans="1:33" x14ac:dyDescent="0.2">
      <c r="F26" s="53"/>
      <c r="H26" s="218"/>
      <c r="I26" s="219"/>
      <c r="J26" s="220"/>
      <c r="K26" s="221"/>
      <c r="L26" s="222"/>
      <c r="M26" s="59"/>
      <c r="N26" s="58">
        <f t="shared" si="0"/>
        <v>0</v>
      </c>
      <c r="Q26" s="43"/>
    </row>
    <row r="27" spans="1:33" x14ac:dyDescent="0.2">
      <c r="F27" s="53"/>
      <c r="H27" s="218"/>
      <c r="I27" s="219"/>
      <c r="J27" s="220"/>
      <c r="K27" s="221"/>
      <c r="L27" s="222"/>
      <c r="M27" s="59"/>
      <c r="N27" s="58">
        <f t="shared" si="0"/>
        <v>0</v>
      </c>
      <c r="Q27" s="43"/>
    </row>
    <row r="28" spans="1:33" x14ac:dyDescent="0.2">
      <c r="F28" s="53"/>
      <c r="H28" s="218"/>
      <c r="I28" s="219"/>
      <c r="J28" s="220"/>
      <c r="K28" s="221"/>
      <c r="L28" s="222"/>
      <c r="M28" s="59"/>
      <c r="N28" s="58">
        <f t="shared" si="0"/>
        <v>0</v>
      </c>
      <c r="Q28" s="43"/>
    </row>
    <row r="29" spans="1:33" x14ac:dyDescent="0.2">
      <c r="F29" s="53"/>
      <c r="H29" s="218"/>
      <c r="I29" s="219"/>
      <c r="J29" s="220"/>
      <c r="K29" s="221"/>
      <c r="L29" s="222"/>
      <c r="M29" s="59"/>
      <c r="N29" s="58">
        <f t="shared" si="0"/>
        <v>0</v>
      </c>
      <c r="Q29" s="43"/>
    </row>
    <row r="30" spans="1:33" x14ac:dyDescent="0.2">
      <c r="F30" s="53"/>
      <c r="H30" s="218"/>
      <c r="I30" s="219"/>
      <c r="J30" s="220"/>
      <c r="K30" s="221"/>
      <c r="L30" s="222"/>
      <c r="M30" s="59"/>
      <c r="N30" s="58">
        <f t="shared" si="0"/>
        <v>0</v>
      </c>
      <c r="Q30" s="43"/>
    </row>
    <row r="31" spans="1:33" x14ac:dyDescent="0.2">
      <c r="F31" s="53"/>
      <c r="H31" s="218"/>
      <c r="I31" s="219"/>
      <c r="J31" s="220"/>
      <c r="K31" s="221"/>
      <c r="L31" s="222"/>
      <c r="M31" s="59"/>
      <c r="N31" s="58">
        <f t="shared" si="0"/>
        <v>0</v>
      </c>
      <c r="Q31" s="43"/>
      <c r="AG31" s="43"/>
    </row>
    <row r="32" spans="1:33" x14ac:dyDescent="0.2">
      <c r="F32" s="53"/>
      <c r="G32" s="52"/>
      <c r="H32" s="52"/>
      <c r="I32" s="52"/>
      <c r="J32" s="52"/>
      <c r="K32" s="52"/>
      <c r="L32" s="45"/>
      <c r="M32" s="54" t="s">
        <v>72</v>
      </c>
      <c r="N32" s="55">
        <f>'RussianFlora.com Order Form'!B24</f>
        <v>0</v>
      </c>
    </row>
    <row r="33" spans="6:24" x14ac:dyDescent="0.2">
      <c r="F33" s="53"/>
      <c r="G33" s="52"/>
      <c r="H33" s="52"/>
      <c r="I33" s="52"/>
      <c r="J33" s="52"/>
      <c r="K33" s="52"/>
      <c r="L33" s="57" t="s">
        <v>71</v>
      </c>
      <c r="M33" s="56">
        <v>6.25E-2</v>
      </c>
      <c r="N33" s="55"/>
      <c r="X33" s="110">
        <f>SUM(N20:N31)</f>
        <v>0</v>
      </c>
    </row>
    <row r="34" spans="6:24" x14ac:dyDescent="0.2">
      <c r="F34" s="53"/>
      <c r="G34" s="52"/>
      <c r="H34" s="52"/>
      <c r="I34" s="52"/>
      <c r="J34" s="52"/>
      <c r="K34" s="52"/>
      <c r="L34" s="45"/>
      <c r="M34" s="54" t="s">
        <v>70</v>
      </c>
      <c r="N34" s="50">
        <f>'RussianFlora.com Order Form'!B26</f>
        <v>0</v>
      </c>
    </row>
    <row r="35" spans="6:24" hidden="1" x14ac:dyDescent="0.2">
      <c r="F35" s="53"/>
      <c r="G35" s="52"/>
      <c r="H35" s="52"/>
      <c r="I35" s="52"/>
      <c r="J35" s="52"/>
      <c r="K35" s="52"/>
      <c r="L35" s="45"/>
      <c r="M35" s="51" t="s">
        <v>69</v>
      </c>
      <c r="N35" s="50">
        <f>'RussianFlora.com Order Form'!B27</f>
        <v>0</v>
      </c>
    </row>
    <row r="36" spans="6:24" x14ac:dyDescent="0.2">
      <c r="F36" s="46"/>
      <c r="G36" s="45"/>
      <c r="H36" s="45"/>
      <c r="I36" s="45"/>
      <c r="J36" s="45"/>
      <c r="K36" s="45"/>
      <c r="L36" s="45"/>
      <c r="M36" s="38" t="s">
        <v>68</v>
      </c>
      <c r="N36" s="44">
        <f>'RussianFlora.com Order Form'!B28</f>
        <v>0</v>
      </c>
    </row>
    <row r="37" spans="6:24" x14ac:dyDescent="0.2">
      <c r="F37" s="40"/>
      <c r="G37" s="39"/>
      <c r="H37" s="39"/>
      <c r="I37" s="39"/>
      <c r="J37" s="39"/>
      <c r="K37" s="39"/>
      <c r="L37" s="39"/>
      <c r="M37" s="38" t="s">
        <v>67</v>
      </c>
      <c r="N37" s="41"/>
    </row>
    <row r="38" spans="6:24" x14ac:dyDescent="0.2">
      <c r="F38" s="40"/>
      <c r="G38" s="39"/>
      <c r="H38" s="39"/>
      <c r="I38" s="39"/>
      <c r="J38" s="39"/>
      <c r="K38" s="39"/>
      <c r="L38" s="39"/>
      <c r="M38" s="38" t="s">
        <v>66</v>
      </c>
      <c r="N38" s="37">
        <f>oknTotal-oknPayments</f>
        <v>0</v>
      </c>
      <c r="X38" s="112">
        <f>oknSubTotal-X33</f>
        <v>0</v>
      </c>
    </row>
    <row r="39" spans="6:24" x14ac:dyDescent="0.2">
      <c r="F39" s="212" t="s">
        <v>65</v>
      </c>
      <c r="G39" s="213"/>
      <c r="H39" s="213"/>
      <c r="I39" s="213"/>
      <c r="J39" s="213"/>
      <c r="K39" s="213"/>
      <c r="L39" s="213"/>
      <c r="M39" s="213"/>
      <c r="N39" s="214"/>
    </row>
    <row r="40" spans="6:24" ht="13.5" thickBot="1" x14ac:dyDescent="0.25">
      <c r="F40" s="215"/>
      <c r="G40" s="216"/>
      <c r="H40" s="216"/>
      <c r="I40" s="216"/>
      <c r="J40" s="216"/>
      <c r="K40" s="216"/>
      <c r="L40" s="216"/>
      <c r="M40" s="216"/>
      <c r="N40" s="217"/>
    </row>
    <row r="41" spans="6:24" ht="13.5" thickTop="1" x14ac:dyDescent="0.2"/>
  </sheetData>
  <mergeCells count="43">
    <mergeCell ref="M14:N14"/>
    <mergeCell ref="H17:I17"/>
    <mergeCell ref="F19:G19"/>
    <mergeCell ref="H19:J19"/>
    <mergeCell ref="K19:L19"/>
    <mergeCell ref="A3:B3"/>
    <mergeCell ref="H10:J10"/>
    <mergeCell ref="F16:G16"/>
    <mergeCell ref="H16:I16"/>
    <mergeCell ref="H14:J14"/>
    <mergeCell ref="M10:N10"/>
    <mergeCell ref="H11:J11"/>
    <mergeCell ref="M11:N11"/>
    <mergeCell ref="M13:N13"/>
    <mergeCell ref="M12:N12"/>
    <mergeCell ref="H12:J12"/>
    <mergeCell ref="H13:J13"/>
    <mergeCell ref="H20:J20"/>
    <mergeCell ref="K20:L20"/>
    <mergeCell ref="H26:J26"/>
    <mergeCell ref="K26:L26"/>
    <mergeCell ref="H27:J27"/>
    <mergeCell ref="K27:L27"/>
    <mergeCell ref="H25:J25"/>
    <mergeCell ref="K25:L25"/>
    <mergeCell ref="H23:J23"/>
    <mergeCell ref="K23:L23"/>
    <mergeCell ref="F39:N39"/>
    <mergeCell ref="F40:N40"/>
    <mergeCell ref="H21:J21"/>
    <mergeCell ref="K21:L21"/>
    <mergeCell ref="H22:J22"/>
    <mergeCell ref="K22:L22"/>
    <mergeCell ref="H28:J28"/>
    <mergeCell ref="K28:L28"/>
    <mergeCell ref="H24:J24"/>
    <mergeCell ref="K24:L24"/>
    <mergeCell ref="H31:J31"/>
    <mergeCell ref="K31:L31"/>
    <mergeCell ref="H29:J29"/>
    <mergeCell ref="K29:L29"/>
    <mergeCell ref="H30:J30"/>
    <mergeCell ref="K30:L30"/>
  </mergeCells>
  <phoneticPr fontId="0" type="noConversion"/>
  <dataValidations disablePrompts="1" count="6">
    <dataValidation type="decimal" operator="lessThanOrEqual" allowBlank="1" showInputMessage="1" showErrorMessage="1" errorTitle="Invalid Input" error="Please enter a valid numeric_x000a_value." sqref="N37">
      <formula1>999999999.99</formula1>
    </dataValidation>
    <dataValidation type="date" allowBlank="1" showErrorMessage="1" errorTitle="Invalid Input" error="Please enter a valid date." sqref="N5">
      <formula1>36526</formula1>
      <formula2>402132</formula2>
    </dataValidation>
    <dataValidation type="textLength" allowBlank="1" showInputMessage="1" showErrorMessage="1" errorTitle="Invalid Input" error="Max characters allowed: 60" sqref="M10:N12">
      <formula1>0</formula1>
      <formula2>60</formula2>
    </dataValidation>
    <dataValidation type="textLength" allowBlank="1" showInputMessage="1" showErrorMessage="1" errorTitle="Invalid Input" error="Max characters allowed: 20" sqref="M13:N13">
      <formula1>0</formula1>
      <formula2>20</formula2>
    </dataValidation>
    <dataValidation type="textLength" allowBlank="1" showInputMessage="1" showErrorMessage="1" errorTitle="Invalid Input" error="Max characters allowed: 30" sqref="M14:N14">
      <formula1>0</formula1>
      <formula2>30</formula2>
    </dataValidation>
    <dataValidation type="textLength" operator="lessThanOrEqual" allowBlank="1" showInputMessage="1" showErrorMessage="1" errorTitle="Invalid Input" error="Max characters allowed: 30" sqref="H17:I17">
      <formula1>30</formula1>
    </dataValidation>
  </dataValidations>
  <hyperlinks>
    <hyperlink ref="H7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50"/>
  <sheetViews>
    <sheetView topLeftCell="H2" zoomScaleNormal="100" workbookViewId="0">
      <selection activeCell="L3" sqref="L3:L50"/>
    </sheetView>
  </sheetViews>
  <sheetFormatPr defaultRowHeight="12.75" x14ac:dyDescent="0.2"/>
  <cols>
    <col min="1" max="1" width="20" customWidth="1"/>
    <col min="2" max="2" width="43.140625" customWidth="1"/>
    <col min="3" max="3" width="24.140625" bestFit="1" customWidth="1"/>
    <col min="6" max="6" width="10" style="2" bestFit="1" customWidth="1"/>
    <col min="8" max="8" width="22" style="2" customWidth="1"/>
    <col min="9" max="9" width="22.42578125" bestFit="1" customWidth="1"/>
    <col min="10" max="10" width="23.5703125" style="26" customWidth="1"/>
    <col min="11" max="11" width="16" style="26" customWidth="1"/>
    <col min="12" max="12" width="31.5703125" style="26" bestFit="1" customWidth="1"/>
    <col min="13" max="14" width="20.140625" style="26" customWidth="1"/>
    <col min="15" max="15" width="14.5703125" style="2" customWidth="1"/>
    <col min="16" max="16" width="16.5703125" style="26" customWidth="1"/>
    <col min="17" max="17" width="18.7109375" style="2" customWidth="1"/>
    <col min="18" max="18" width="9.140625" style="106" customWidth="1"/>
    <col min="19" max="23" width="9.140625" style="14" customWidth="1"/>
    <col min="24" max="27" width="9.140625" style="106" customWidth="1"/>
    <col min="28" max="28" width="9.140625" style="26" customWidth="1"/>
    <col min="29" max="29" width="53.5703125" style="26" customWidth="1"/>
    <col min="30" max="30" width="17" style="25" bestFit="1" customWidth="1"/>
    <col min="31" max="32" width="9.140625" style="26" customWidth="1"/>
    <col min="33" max="33" width="11.7109375" style="26" bestFit="1" customWidth="1"/>
    <col min="34" max="34" width="9.140625" style="26" customWidth="1"/>
    <col min="35" max="35" width="11" style="26" customWidth="1"/>
    <col min="36" max="36" width="9.140625" style="26" customWidth="1"/>
    <col min="37" max="37" width="14.28515625" style="26" customWidth="1"/>
    <col min="38" max="38" width="13.7109375" customWidth="1"/>
    <col min="39" max="39" width="11.5703125" customWidth="1"/>
    <col min="40" max="40" width="14" bestFit="1" customWidth="1"/>
    <col min="43" max="43" width="14.7109375" bestFit="1" customWidth="1"/>
    <col min="45" max="45" width="26.85546875" bestFit="1" customWidth="1"/>
    <col min="46" max="46" width="13.28515625" bestFit="1" customWidth="1"/>
  </cols>
  <sheetData>
    <row r="1" spans="1:46" s="16" customFormat="1" x14ac:dyDescent="0.2">
      <c r="A1" s="16" t="s">
        <v>21</v>
      </c>
      <c r="B1" s="16" t="s">
        <v>22</v>
      </c>
      <c r="C1" s="16" t="s">
        <v>23</v>
      </c>
      <c r="D1" s="16" t="s">
        <v>24</v>
      </c>
      <c r="E1" s="16" t="s">
        <v>25</v>
      </c>
      <c r="F1" s="3" t="s">
        <v>26</v>
      </c>
      <c r="G1" s="16" t="s">
        <v>27</v>
      </c>
      <c r="H1" s="3" t="s">
        <v>28</v>
      </c>
      <c r="I1" s="19" t="s">
        <v>29</v>
      </c>
      <c r="J1" s="113" t="s">
        <v>30</v>
      </c>
      <c r="K1" s="113" t="s">
        <v>31</v>
      </c>
      <c r="L1" s="113" t="s">
        <v>32</v>
      </c>
      <c r="M1" s="113" t="s">
        <v>33</v>
      </c>
      <c r="N1" s="3" t="s">
        <v>258</v>
      </c>
      <c r="O1" s="3" t="s">
        <v>34</v>
      </c>
      <c r="P1" s="113" t="s">
        <v>35</v>
      </c>
      <c r="Q1" s="3" t="s">
        <v>36</v>
      </c>
      <c r="R1" s="114" t="s">
        <v>37</v>
      </c>
      <c r="S1" s="17" t="s">
        <v>38</v>
      </c>
      <c r="T1" s="17" t="s">
        <v>39</v>
      </c>
      <c r="U1" s="17" t="s">
        <v>62</v>
      </c>
      <c r="V1" s="17" t="s">
        <v>40</v>
      </c>
      <c r="W1" s="17" t="s">
        <v>41</v>
      </c>
      <c r="X1" s="114" t="s">
        <v>42</v>
      </c>
      <c r="Y1" s="114" t="s">
        <v>43</v>
      </c>
      <c r="Z1" s="114" t="s">
        <v>44</v>
      </c>
      <c r="AA1" s="114" t="s">
        <v>45</v>
      </c>
      <c r="AB1" s="113" t="s">
        <v>46</v>
      </c>
      <c r="AC1" s="113" t="s">
        <v>47</v>
      </c>
      <c r="AD1" s="115" t="s">
        <v>48</v>
      </c>
      <c r="AE1" s="113" t="s">
        <v>49</v>
      </c>
      <c r="AF1" s="113" t="s">
        <v>50</v>
      </c>
      <c r="AG1" s="113" t="s">
        <v>51</v>
      </c>
      <c r="AH1" s="113" t="s">
        <v>52</v>
      </c>
      <c r="AI1" s="113" t="s">
        <v>53</v>
      </c>
      <c r="AJ1" s="113" t="s">
        <v>54</v>
      </c>
      <c r="AK1" s="113" t="s">
        <v>64</v>
      </c>
      <c r="AL1" s="16" t="s">
        <v>324</v>
      </c>
      <c r="AM1" s="16" t="s">
        <v>345</v>
      </c>
      <c r="AN1" s="16" t="s">
        <v>346</v>
      </c>
      <c r="AO1" s="16" t="s">
        <v>351</v>
      </c>
      <c r="AP1" s="16" t="s">
        <v>352</v>
      </c>
      <c r="AQ1" s="16" t="s">
        <v>354</v>
      </c>
      <c r="AR1" s="16" t="s">
        <v>372</v>
      </c>
      <c r="AS1" s="16" t="s">
        <v>373</v>
      </c>
      <c r="AT1" s="16" t="s">
        <v>378</v>
      </c>
    </row>
    <row r="2" spans="1:46" x14ac:dyDescent="0.2">
      <c r="A2" s="13" t="str">
        <f>IF('RussianFlora.com Order Form'!A34="","",'RussianFlora.com Order Form'!A34)</f>
        <v/>
      </c>
      <c r="B2" s="13" t="str">
        <f>IF('RussianFlora.com Order Form'!$B$9="","",'RussianFlora.com Order Form'!$B$9)</f>
        <v/>
      </c>
      <c r="C2" s="13" t="str">
        <f>IF('RussianFlora.com Order Form'!$B$11="","",'RussianFlora.com Order Form'!$B$11)</f>
        <v/>
      </c>
      <c r="D2" s="13" t="str">
        <f>IF('RussianFlora.com Order Form'!$B$12="","",'RussianFlora.com Order Form'!$B$12)</f>
        <v/>
      </c>
      <c r="E2" s="13" t="str">
        <f>IF('RussianFlora.com Order Form'!$B$13="","",'RussianFlora.com Order Form'!$B$13)</f>
        <v/>
      </c>
      <c r="F2" s="13" t="str">
        <f>IF('RussianFlora.com Order Form'!$B$14="","",'RussianFlora.com Order Form'!$B$14)</f>
        <v/>
      </c>
      <c r="G2" s="13" t="str">
        <f>IF('RussianFlora.com Order Form'!$B$15="","",'RussianFlora.com Order Form'!$B$15)</f>
        <v/>
      </c>
      <c r="H2" s="13" t="str">
        <f>IF('RussianFlora.com Order Form'!$B$16="","",'RussianFlora.com Order Form'!$B$16)</f>
        <v/>
      </c>
      <c r="I2" s="13" t="str">
        <f>IF('RussianFlora.com Order Form'!$B$17="","",'RussianFlora.com Order Form'!$B$17)</f>
        <v/>
      </c>
      <c r="J2" s="26" t="str">
        <f>IF('RussianFlora.com Order Form'!C34="","",'RussianFlora.com Order Form'!C34)</f>
        <v/>
      </c>
      <c r="K2" s="13" t="str">
        <f>IF('RussianFlora.com Order Form'!I34="","",'RussianFlora.com Order Form'!I34)</f>
        <v/>
      </c>
      <c r="L2" s="13" t="str">
        <f>IF('RussianFlora.com Order Form'!D34="","",'RussianFlora.com Order Form'!D34)</f>
        <v/>
      </c>
      <c r="M2" s="26" t="str">
        <f>IF('RussianFlora.com Order Form'!F34="","",'RussianFlora.com Order Form'!F34)</f>
        <v/>
      </c>
      <c r="N2" s="26" t="str">
        <f>IF('RussianFlora.com Order Form'!G34="","",'RussianFlora.com Order Form'!G34)</f>
        <v/>
      </c>
      <c r="O2" s="26" t="str">
        <f>IF('RussianFlora.com Order Form'!E34="","",'RussianFlora.com Order Form'!E34)</f>
        <v/>
      </c>
      <c r="P2" s="26" t="str">
        <f>IF('RussianFlora.com Order Form'!H34="","",'RussianFlora.com Order Form'!H34)</f>
        <v/>
      </c>
      <c r="Q2" s="26" t="str">
        <f>IF('RussianFlora.com Order Form'!K34="","",'RussianFlora.com Order Form'!K34)</f>
        <v/>
      </c>
      <c r="R2" s="106" t="str">
        <f>IF('RussianFlora.com Order Form'!M34="","",'RussianFlora.com Order Form'!M34)</f>
        <v/>
      </c>
      <c r="S2" s="14" t="str">
        <f>IF('RussianFlora.com Order Form'!C34="","",'RussianFlora.com Order Form'!N34)</f>
        <v/>
      </c>
      <c r="T2" s="14" t="str">
        <f t="shared" ref="T2:T49" si="0">IF(S2="","",S2-X2)</f>
        <v/>
      </c>
      <c r="U2" s="14" t="str">
        <f>IF('RussianFlora.com Order Form'!C34="","",'RussianFlora.com Order Form'!N34+'RussianFlora.com Order Form'!O34)</f>
        <v/>
      </c>
      <c r="V2" s="18" t="str">
        <f>IF('RussianFlora.com Order Form'!D34="","","101")</f>
        <v/>
      </c>
      <c r="W2" s="14" t="str">
        <f t="shared" ref="W2:W49" si="1">S2</f>
        <v/>
      </c>
      <c r="X2" s="14" t="str">
        <f>IF('RussianFlora.com Order Form'!C34="","",'RussianFlora.com Order Form'!S34)</f>
        <v/>
      </c>
      <c r="Y2" s="14" t="str">
        <f>IF('RussianFlora.com Order Form'!C34="","","0")</f>
        <v/>
      </c>
      <c r="Z2" s="14" t="str">
        <f>IF('RussianFlora.com Order Form'!C34="","",'RussianFlora.com Order Form'!R34)</f>
        <v/>
      </c>
      <c r="AA2" s="14" t="str">
        <f>IF('RussianFlora.com Order Form'!C34="","",'RussianFlora.com Order Form'!T34)</f>
        <v/>
      </c>
      <c r="AC2" s="26" t="str">
        <f>IF('RussianFlora.com Order Form'!W34="","",'RussianFlora.com Order Form'!W34)</f>
        <v/>
      </c>
      <c r="AD2" s="25" t="str">
        <f>IF('RussianFlora.com Order Form'!U34="","",'RussianFlora.com Order Form'!U34)</f>
        <v/>
      </c>
      <c r="AE2" t="str">
        <f>IF('RussianFlora.com Order Form'!D34="","","5")</f>
        <v/>
      </c>
      <c r="AF2" t="str">
        <f>IF('RussianFlora.com Order Form'!D34="","","CC")</f>
        <v/>
      </c>
      <c r="AG2"/>
      <c r="AH2" t="str">
        <f>IF('RussianFlora.com Order Form'!L34="","",'RussianFlora.com Order Form'!L34)</f>
        <v/>
      </c>
      <c r="AI2" s="13" t="str">
        <f t="shared" ref="AI2:AI49" si="2">A2</f>
        <v/>
      </c>
      <c r="AJ2" s="13"/>
      <c r="AK2" s="13" t="str">
        <f>IF('RussianFlora.com Order Form'!$B$19="","",'RussianFlora.com Order Form'!$B$19)</f>
        <v xml:space="preserve"> </v>
      </c>
      <c r="AL2" s="13" t="str">
        <f>IF('RussianFlora.com Order Form'!$B$10="","",'RussianFlora.com Order Form'!$B$10)</f>
        <v/>
      </c>
      <c r="AM2" t="str">
        <f>IF('RussianFlora.com Order Form'!J34="","",'RussianFlora.com Order Form'!J34)</f>
        <v/>
      </c>
      <c r="AN2" t="str">
        <f>IF('RussianFlora.com Order Form'!B34="","",'RussianFlora.com Order Form'!B34)</f>
        <v/>
      </c>
      <c r="AO2" s="13">
        <f>'RussianFlora.com Order Form'!$B$20</f>
        <v>0</v>
      </c>
      <c r="AP2" s="13">
        <f>'RussianFlora.com Order Form'!$B$21</f>
        <v>0</v>
      </c>
      <c r="AQ2" s="13" t="str">
        <f>'RussianFlora.com Order Form'!$B$22</f>
        <v>russianflora.com</v>
      </c>
      <c r="AR2" s="13">
        <f>'RussianFlora.com Order Form'!$B$18</f>
        <v>0</v>
      </c>
      <c r="AS2">
        <f>'RussianFlora.com Order Form'!X34</f>
        <v>0</v>
      </c>
      <c r="AT2" s="2">
        <f>'RussianFlora.com Order Form'!A34</f>
        <v>0</v>
      </c>
    </row>
    <row r="3" spans="1:46" x14ac:dyDescent="0.2">
      <c r="A3" s="13" t="str">
        <f>IF('RussianFlora.com Order Form'!A35="","",'RussianFlora.com Order Form'!A35)</f>
        <v/>
      </c>
      <c r="B3" s="13" t="str">
        <f>IF('RussianFlora.com Order Form'!$B$9="","",'RussianFlora.com Order Form'!$B$9)</f>
        <v/>
      </c>
      <c r="C3" s="13" t="str">
        <f>IF('RussianFlora.com Order Form'!$B$11="","",'RussianFlora.com Order Form'!$B$11)</f>
        <v/>
      </c>
      <c r="D3" s="13" t="str">
        <f>IF('RussianFlora.com Order Form'!$B$12="","",'RussianFlora.com Order Form'!$B$12)</f>
        <v/>
      </c>
      <c r="E3" s="13" t="str">
        <f>IF('RussianFlora.com Order Form'!$B$13="","",'RussianFlora.com Order Form'!$B$13)</f>
        <v/>
      </c>
      <c r="F3" s="13" t="str">
        <f>IF('RussianFlora.com Order Form'!$B$14="","",'RussianFlora.com Order Form'!$B$14)</f>
        <v/>
      </c>
      <c r="G3" s="13" t="str">
        <f>IF('RussianFlora.com Order Form'!$B$15="","",'RussianFlora.com Order Form'!$B$15)</f>
        <v/>
      </c>
      <c r="H3" s="13" t="str">
        <f>IF('RussianFlora.com Order Form'!$B$16="","",'RussianFlora.com Order Form'!$B$16)</f>
        <v/>
      </c>
      <c r="I3" s="13" t="str">
        <f>IF('RussianFlora.com Order Form'!$B$17="","",'RussianFlora.com Order Form'!$B$17)</f>
        <v/>
      </c>
      <c r="J3" s="26" t="str">
        <f>IF('RussianFlora.com Order Form'!C35="","",'RussianFlora.com Order Form'!C35)</f>
        <v/>
      </c>
      <c r="K3" s="13" t="str">
        <f>IF('RussianFlora.com Order Form'!I35="","",'RussianFlora.com Order Form'!I35)</f>
        <v/>
      </c>
      <c r="L3" s="13" t="str">
        <f>IF('RussianFlora.com Order Form'!D35="","",'RussianFlora.com Order Form'!D35)</f>
        <v/>
      </c>
      <c r="M3" s="26" t="str">
        <f>IF('RussianFlora.com Order Form'!F35="","",'RussianFlora.com Order Form'!F35)</f>
        <v/>
      </c>
      <c r="N3" s="26" t="str">
        <f>IF('RussianFlora.com Order Form'!G35="","",'RussianFlora.com Order Form'!G35)</f>
        <v/>
      </c>
      <c r="O3" s="26" t="str">
        <f>IF('RussianFlora.com Order Form'!E35="","",'RussianFlora.com Order Form'!E35)</f>
        <v/>
      </c>
      <c r="P3" s="26" t="str">
        <f>IF('RussianFlora.com Order Form'!H35="","",'RussianFlora.com Order Form'!H35)</f>
        <v/>
      </c>
      <c r="Q3" s="26" t="str">
        <f>IF('RussianFlora.com Order Form'!K35="","",'RussianFlora.com Order Form'!K35)</f>
        <v/>
      </c>
      <c r="R3" s="106" t="str">
        <f>IF('RussianFlora.com Order Form'!M35="","",'RussianFlora.com Order Form'!M35)</f>
        <v/>
      </c>
      <c r="S3" s="14" t="str">
        <f>IF('RussianFlora.com Order Form'!C35="","",'RussianFlora.com Order Form'!N35)</f>
        <v/>
      </c>
      <c r="T3" s="14" t="str">
        <f t="shared" si="0"/>
        <v/>
      </c>
      <c r="U3" s="14" t="str">
        <f>IF('RussianFlora.com Order Form'!C35="","",'RussianFlora.com Order Form'!N35+'RussianFlora.com Order Form'!O35)</f>
        <v/>
      </c>
      <c r="V3" s="18" t="str">
        <f>IF('RussianFlora.com Order Form'!D35="","","101")</f>
        <v/>
      </c>
      <c r="W3" s="14" t="str">
        <f t="shared" si="1"/>
        <v/>
      </c>
      <c r="X3" s="14" t="str">
        <f>IF('RussianFlora.com Order Form'!C35="","",'RussianFlora.com Order Form'!S35)</f>
        <v/>
      </c>
      <c r="Y3" s="14" t="str">
        <f>IF('RussianFlora.com Order Form'!C35="","","0")</f>
        <v/>
      </c>
      <c r="Z3" s="14" t="str">
        <f>IF('RussianFlora.com Order Form'!C35="","",'RussianFlora.com Order Form'!R35)</f>
        <v/>
      </c>
      <c r="AA3" s="14" t="str">
        <f>IF('RussianFlora.com Order Form'!C35="","",'RussianFlora.com Order Form'!T35)</f>
        <v/>
      </c>
      <c r="AC3" s="26" t="str">
        <f>IF('RussianFlora.com Order Form'!W35="","",'RussianFlora.com Order Form'!W35)</f>
        <v/>
      </c>
      <c r="AD3" s="25" t="str">
        <f>IF('RussianFlora.com Order Form'!U35="","",'RussianFlora.com Order Form'!U35)</f>
        <v/>
      </c>
      <c r="AE3" t="str">
        <f>IF('RussianFlora.com Order Form'!D35="","","5")</f>
        <v/>
      </c>
      <c r="AF3" t="str">
        <f>IF('RussianFlora.com Order Form'!D35="","","CC")</f>
        <v/>
      </c>
      <c r="AG3"/>
      <c r="AH3" t="str">
        <f>IF('RussianFlora.com Order Form'!L35="","",'RussianFlora.com Order Form'!L35)</f>
        <v/>
      </c>
      <c r="AI3" s="13" t="str">
        <f t="shared" si="2"/>
        <v/>
      </c>
      <c r="AJ3" s="13"/>
      <c r="AK3" s="13" t="str">
        <f>IF('RussianFlora.com Order Form'!$B$19="","",'RussianFlora.com Order Form'!$B$19)</f>
        <v xml:space="preserve"> </v>
      </c>
      <c r="AL3" s="13" t="str">
        <f>IF('RussianFlora.com Order Form'!$B$10="","",'RussianFlora.com Order Form'!$B$10)</f>
        <v/>
      </c>
      <c r="AM3" t="str">
        <f>IF('RussianFlora.com Order Form'!J35="","",'RussianFlora.com Order Form'!J35)</f>
        <v/>
      </c>
      <c r="AN3" t="str">
        <f>IF('RussianFlora.com Order Form'!B35="","",'RussianFlora.com Order Form'!B35)</f>
        <v/>
      </c>
      <c r="AO3" s="13">
        <f>'RussianFlora.com Order Form'!$B$20</f>
        <v>0</v>
      </c>
      <c r="AP3" s="13">
        <f>'RussianFlora.com Order Form'!$B$21</f>
        <v>0</v>
      </c>
      <c r="AQ3" s="13" t="str">
        <f>'RussianFlora.com Order Form'!$B$22</f>
        <v>russianflora.com</v>
      </c>
      <c r="AR3" s="13">
        <f>'RussianFlora.com Order Form'!$B$18</f>
        <v>0</v>
      </c>
      <c r="AS3">
        <f>'RussianFlora.com Order Form'!X35</f>
        <v>0</v>
      </c>
      <c r="AT3" s="2">
        <f>'RussianFlora.com Order Form'!A35</f>
        <v>0</v>
      </c>
    </row>
    <row r="4" spans="1:46" x14ac:dyDescent="0.2">
      <c r="A4" s="13" t="str">
        <f>IF('RussianFlora.com Order Form'!A36="","",'RussianFlora.com Order Form'!A36)</f>
        <v/>
      </c>
      <c r="B4" s="13" t="str">
        <f>IF('RussianFlora.com Order Form'!$B$9="","",'RussianFlora.com Order Form'!$B$9)</f>
        <v/>
      </c>
      <c r="C4" s="13" t="str">
        <f>IF('RussianFlora.com Order Form'!$B$11="","",'RussianFlora.com Order Form'!$B$11)</f>
        <v/>
      </c>
      <c r="D4" s="13" t="str">
        <f>IF('RussianFlora.com Order Form'!$B$12="","",'RussianFlora.com Order Form'!$B$12)</f>
        <v/>
      </c>
      <c r="E4" s="13" t="str">
        <f>IF('RussianFlora.com Order Form'!$B$13="","",'RussianFlora.com Order Form'!$B$13)</f>
        <v/>
      </c>
      <c r="F4" s="13" t="str">
        <f>IF('RussianFlora.com Order Form'!$B$14="","",'RussianFlora.com Order Form'!$B$14)</f>
        <v/>
      </c>
      <c r="G4" s="13" t="str">
        <f>IF('RussianFlora.com Order Form'!$B$15="","",'RussianFlora.com Order Form'!$B$15)</f>
        <v/>
      </c>
      <c r="H4" s="13" t="str">
        <f>IF('RussianFlora.com Order Form'!$B$16="","",'RussianFlora.com Order Form'!$B$16)</f>
        <v/>
      </c>
      <c r="I4" s="13" t="str">
        <f>IF('RussianFlora.com Order Form'!$B$17="","",'RussianFlora.com Order Form'!$B$17)</f>
        <v/>
      </c>
      <c r="J4" s="26" t="str">
        <f>IF('RussianFlora.com Order Form'!C36="","",'RussianFlora.com Order Form'!C36)</f>
        <v/>
      </c>
      <c r="K4" s="13" t="str">
        <f>IF('RussianFlora.com Order Form'!I36="","",'RussianFlora.com Order Form'!I36)</f>
        <v/>
      </c>
      <c r="L4" s="13" t="str">
        <f>IF('RussianFlora.com Order Form'!D36="","",'RussianFlora.com Order Form'!D36)</f>
        <v/>
      </c>
      <c r="M4" s="26" t="str">
        <f>IF('RussianFlora.com Order Form'!F36="","",'RussianFlora.com Order Form'!F36)</f>
        <v/>
      </c>
      <c r="N4" s="26" t="str">
        <f>IF('RussianFlora.com Order Form'!G36="","",'RussianFlora.com Order Form'!G36)</f>
        <v/>
      </c>
      <c r="O4" s="26" t="str">
        <f>IF('RussianFlora.com Order Form'!E36="","",'RussianFlora.com Order Form'!E36)</f>
        <v/>
      </c>
      <c r="P4" s="26" t="str">
        <f>IF('RussianFlora.com Order Form'!H36="","",'RussianFlora.com Order Form'!H36)</f>
        <v/>
      </c>
      <c r="Q4" s="26" t="str">
        <f>IF('RussianFlora.com Order Form'!K36="","",'RussianFlora.com Order Form'!K36)</f>
        <v/>
      </c>
      <c r="R4" s="106" t="str">
        <f>IF('RussianFlora.com Order Form'!M36="","",'RussianFlora.com Order Form'!M36)</f>
        <v/>
      </c>
      <c r="S4" s="14" t="str">
        <f>IF('RussianFlora.com Order Form'!C36="","",'RussianFlora.com Order Form'!N36)</f>
        <v/>
      </c>
      <c r="T4" s="14" t="str">
        <f t="shared" si="0"/>
        <v/>
      </c>
      <c r="U4" s="14" t="str">
        <f>IF('RussianFlora.com Order Form'!C36="","",'RussianFlora.com Order Form'!N36+'RussianFlora.com Order Form'!O36)</f>
        <v/>
      </c>
      <c r="V4" s="18" t="str">
        <f>IF('RussianFlora.com Order Form'!D36="","","101")</f>
        <v/>
      </c>
      <c r="W4" s="14" t="str">
        <f t="shared" si="1"/>
        <v/>
      </c>
      <c r="X4" s="14" t="str">
        <f>IF('RussianFlora.com Order Form'!C36="","",'RussianFlora.com Order Form'!S36)</f>
        <v/>
      </c>
      <c r="Y4" s="14" t="str">
        <f>IF('RussianFlora.com Order Form'!C36="","","0")</f>
        <v/>
      </c>
      <c r="Z4" s="14" t="str">
        <f>IF('RussianFlora.com Order Form'!C36="","",'RussianFlora.com Order Form'!R36)</f>
        <v/>
      </c>
      <c r="AA4" s="14" t="str">
        <f>IF('RussianFlora.com Order Form'!C36="","",'RussianFlora.com Order Form'!T36)</f>
        <v/>
      </c>
      <c r="AC4" s="26" t="str">
        <f>IF('RussianFlora.com Order Form'!W36="","",'RussianFlora.com Order Form'!W36)</f>
        <v/>
      </c>
      <c r="AD4" s="25" t="str">
        <f>IF('RussianFlora.com Order Form'!U36="","",'RussianFlora.com Order Form'!U36)</f>
        <v/>
      </c>
      <c r="AE4" t="str">
        <f>IF('RussianFlora.com Order Form'!D36="","","5")</f>
        <v/>
      </c>
      <c r="AF4" t="str">
        <f>IF('RussianFlora.com Order Form'!D36="","","CC")</f>
        <v/>
      </c>
      <c r="AG4"/>
      <c r="AH4" t="str">
        <f>IF('RussianFlora.com Order Form'!L36="","",'RussianFlora.com Order Form'!L36)</f>
        <v/>
      </c>
      <c r="AI4" s="13" t="str">
        <f t="shared" si="2"/>
        <v/>
      </c>
      <c r="AJ4" s="13"/>
      <c r="AK4" s="13" t="str">
        <f>IF('RussianFlora.com Order Form'!$B$19="","",'RussianFlora.com Order Form'!$B$19)</f>
        <v xml:space="preserve"> </v>
      </c>
      <c r="AL4" s="13" t="str">
        <f>IF('RussianFlora.com Order Form'!$B$10="","",'RussianFlora.com Order Form'!$B$10)</f>
        <v/>
      </c>
      <c r="AM4" t="str">
        <f>IF('RussianFlora.com Order Form'!J36="","",'RussianFlora.com Order Form'!J36)</f>
        <v/>
      </c>
      <c r="AN4" t="str">
        <f>IF('RussianFlora.com Order Form'!B36="","",'RussianFlora.com Order Form'!B36)</f>
        <v/>
      </c>
      <c r="AO4" s="13">
        <f>'RussianFlora.com Order Form'!$B$20</f>
        <v>0</v>
      </c>
      <c r="AP4" s="13">
        <f>'RussianFlora.com Order Form'!$B$21</f>
        <v>0</v>
      </c>
      <c r="AQ4" s="13" t="str">
        <f>'RussianFlora.com Order Form'!$B$22</f>
        <v>russianflora.com</v>
      </c>
      <c r="AR4" s="13">
        <f>'RussianFlora.com Order Form'!$B$18</f>
        <v>0</v>
      </c>
      <c r="AS4">
        <f>'RussianFlora.com Order Form'!X36</f>
        <v>0</v>
      </c>
      <c r="AT4" s="2">
        <f>'RussianFlora.com Order Form'!A36</f>
        <v>0</v>
      </c>
    </row>
    <row r="5" spans="1:46" x14ac:dyDescent="0.2">
      <c r="A5" s="13" t="str">
        <f>IF('RussianFlora.com Order Form'!A37="","",'RussianFlora.com Order Form'!A37)</f>
        <v/>
      </c>
      <c r="B5" s="13" t="str">
        <f>IF('RussianFlora.com Order Form'!$B$9="","",'RussianFlora.com Order Form'!$B$9)</f>
        <v/>
      </c>
      <c r="C5" s="13" t="str">
        <f>IF('RussianFlora.com Order Form'!$B$11="","",'RussianFlora.com Order Form'!$B$11)</f>
        <v/>
      </c>
      <c r="D5" s="13" t="str">
        <f>IF('RussianFlora.com Order Form'!$B$12="","",'RussianFlora.com Order Form'!$B$12)</f>
        <v/>
      </c>
      <c r="E5" s="13" t="str">
        <f>IF('RussianFlora.com Order Form'!$B$13="","",'RussianFlora.com Order Form'!$B$13)</f>
        <v/>
      </c>
      <c r="F5" s="13" t="str">
        <f>IF('RussianFlora.com Order Form'!$B$14="","",'RussianFlora.com Order Form'!$B$14)</f>
        <v/>
      </c>
      <c r="G5" s="13" t="str">
        <f>IF('RussianFlora.com Order Form'!$B$15="","",'RussianFlora.com Order Form'!$B$15)</f>
        <v/>
      </c>
      <c r="H5" s="13" t="str">
        <f>IF('RussianFlora.com Order Form'!$B$16="","",'RussianFlora.com Order Form'!$B$16)</f>
        <v/>
      </c>
      <c r="I5" s="13" t="str">
        <f>IF('RussianFlora.com Order Form'!$B$17="","",'RussianFlora.com Order Form'!$B$17)</f>
        <v/>
      </c>
      <c r="J5" s="26" t="str">
        <f>IF('RussianFlora.com Order Form'!C37="","",'RussianFlora.com Order Form'!C37)</f>
        <v/>
      </c>
      <c r="K5" s="13" t="str">
        <f>IF('RussianFlora.com Order Form'!I37="","",'RussianFlora.com Order Form'!I37)</f>
        <v/>
      </c>
      <c r="L5" s="13" t="str">
        <f>IF('RussianFlora.com Order Form'!D37="","",'RussianFlora.com Order Form'!D37)</f>
        <v/>
      </c>
      <c r="M5" s="26" t="str">
        <f>IF('RussianFlora.com Order Form'!F37="","",'RussianFlora.com Order Form'!F37)</f>
        <v/>
      </c>
      <c r="N5" s="26" t="str">
        <f>IF('RussianFlora.com Order Form'!G37="","",'RussianFlora.com Order Form'!G37)</f>
        <v/>
      </c>
      <c r="O5" s="26" t="str">
        <f>IF('RussianFlora.com Order Form'!E37="","",'RussianFlora.com Order Form'!E37)</f>
        <v/>
      </c>
      <c r="P5" s="26" t="str">
        <f>IF('RussianFlora.com Order Form'!H37="","",'RussianFlora.com Order Form'!H37)</f>
        <v/>
      </c>
      <c r="Q5" s="26" t="str">
        <f>IF('RussianFlora.com Order Form'!K37="","",'RussianFlora.com Order Form'!K37)</f>
        <v/>
      </c>
      <c r="R5" s="106" t="str">
        <f>IF('RussianFlora.com Order Form'!M37="","",'RussianFlora.com Order Form'!M37)</f>
        <v/>
      </c>
      <c r="S5" s="14" t="str">
        <f>IF('RussianFlora.com Order Form'!C37="","",'RussianFlora.com Order Form'!N37)</f>
        <v/>
      </c>
      <c r="T5" s="14" t="str">
        <f t="shared" si="0"/>
        <v/>
      </c>
      <c r="U5" s="14" t="str">
        <f>IF('RussianFlora.com Order Form'!C37="","",'RussianFlora.com Order Form'!N37+'RussianFlora.com Order Form'!O37)</f>
        <v/>
      </c>
      <c r="V5" s="18" t="str">
        <f>IF('RussianFlora.com Order Form'!D37="","","101")</f>
        <v/>
      </c>
      <c r="W5" s="14" t="str">
        <f t="shared" si="1"/>
        <v/>
      </c>
      <c r="X5" s="14" t="str">
        <f>IF('RussianFlora.com Order Form'!C37="","",'RussianFlora.com Order Form'!S37)</f>
        <v/>
      </c>
      <c r="Y5" s="14" t="str">
        <f>IF('RussianFlora.com Order Form'!C37="","","0")</f>
        <v/>
      </c>
      <c r="Z5" s="14" t="str">
        <f>IF('RussianFlora.com Order Form'!C37="","",'RussianFlora.com Order Form'!R37)</f>
        <v/>
      </c>
      <c r="AA5" s="14" t="str">
        <f>IF('RussianFlora.com Order Form'!C37="","",'RussianFlora.com Order Form'!T37)</f>
        <v/>
      </c>
      <c r="AC5" s="26" t="str">
        <f>IF('RussianFlora.com Order Form'!W37="","",'RussianFlora.com Order Form'!W37)</f>
        <v/>
      </c>
      <c r="AD5" s="25" t="str">
        <f>IF('RussianFlora.com Order Form'!U37="","",'RussianFlora.com Order Form'!U37)</f>
        <v/>
      </c>
      <c r="AE5" t="str">
        <f>IF('RussianFlora.com Order Form'!D37="","","5")</f>
        <v/>
      </c>
      <c r="AF5" t="str">
        <f>IF('RussianFlora.com Order Form'!D37="","","CC")</f>
        <v/>
      </c>
      <c r="AG5"/>
      <c r="AH5" t="str">
        <f>IF('RussianFlora.com Order Form'!L37="","",'RussianFlora.com Order Form'!L37)</f>
        <v/>
      </c>
      <c r="AI5" s="13" t="str">
        <f t="shared" si="2"/>
        <v/>
      </c>
      <c r="AJ5" s="13"/>
      <c r="AK5" s="13" t="str">
        <f>IF('RussianFlora.com Order Form'!$B$19="","",'RussianFlora.com Order Form'!$B$19)</f>
        <v xml:space="preserve"> </v>
      </c>
      <c r="AL5" s="13" t="str">
        <f>IF('RussianFlora.com Order Form'!$B$10="","",'RussianFlora.com Order Form'!$B$10)</f>
        <v/>
      </c>
      <c r="AM5" t="str">
        <f>IF('RussianFlora.com Order Form'!J37="","",'RussianFlora.com Order Form'!J37)</f>
        <v/>
      </c>
      <c r="AN5" t="str">
        <f>IF('RussianFlora.com Order Form'!B37="","",'RussianFlora.com Order Form'!B37)</f>
        <v/>
      </c>
      <c r="AO5" s="13">
        <f>'RussianFlora.com Order Form'!$B$20</f>
        <v>0</v>
      </c>
      <c r="AP5" s="13">
        <f>'RussianFlora.com Order Form'!$B$21</f>
        <v>0</v>
      </c>
      <c r="AQ5" s="13" t="str">
        <f>'RussianFlora.com Order Form'!$B$22</f>
        <v>russianflora.com</v>
      </c>
      <c r="AR5" s="13">
        <f>'RussianFlora.com Order Form'!$B$18</f>
        <v>0</v>
      </c>
      <c r="AS5">
        <f>'RussianFlora.com Order Form'!X37</f>
        <v>0</v>
      </c>
      <c r="AT5" s="2">
        <f>'RussianFlora.com Order Form'!A37</f>
        <v>0</v>
      </c>
    </row>
    <row r="6" spans="1:46" x14ac:dyDescent="0.2">
      <c r="A6" s="13" t="str">
        <f>IF('RussianFlora.com Order Form'!A38="","",'RussianFlora.com Order Form'!A38)</f>
        <v/>
      </c>
      <c r="B6" s="13" t="str">
        <f>IF('RussianFlora.com Order Form'!$B$9="","",'RussianFlora.com Order Form'!$B$9)</f>
        <v/>
      </c>
      <c r="C6" s="13" t="str">
        <f>IF('RussianFlora.com Order Form'!$B$11="","",'RussianFlora.com Order Form'!$B$11)</f>
        <v/>
      </c>
      <c r="D6" s="13" t="str">
        <f>IF('RussianFlora.com Order Form'!$B$12="","",'RussianFlora.com Order Form'!$B$12)</f>
        <v/>
      </c>
      <c r="E6" s="13" t="str">
        <f>IF('RussianFlora.com Order Form'!$B$13="","",'RussianFlora.com Order Form'!$B$13)</f>
        <v/>
      </c>
      <c r="F6" s="13" t="str">
        <f>IF('RussianFlora.com Order Form'!$B$14="","",'RussianFlora.com Order Form'!$B$14)</f>
        <v/>
      </c>
      <c r="G6" s="13" t="str">
        <f>IF('RussianFlora.com Order Form'!$B$15="","",'RussianFlora.com Order Form'!$B$15)</f>
        <v/>
      </c>
      <c r="H6" s="13" t="str">
        <f>IF('RussianFlora.com Order Form'!$B$16="","",'RussianFlora.com Order Form'!$B$16)</f>
        <v/>
      </c>
      <c r="I6" s="13" t="str">
        <f>IF('RussianFlora.com Order Form'!$B$17="","",'RussianFlora.com Order Form'!$B$17)</f>
        <v/>
      </c>
      <c r="J6" s="26" t="str">
        <f>IF('RussianFlora.com Order Form'!C38="","",'RussianFlora.com Order Form'!C38)</f>
        <v/>
      </c>
      <c r="K6" s="13" t="str">
        <f>IF('RussianFlora.com Order Form'!I38="","",'RussianFlora.com Order Form'!I38)</f>
        <v/>
      </c>
      <c r="L6" s="13" t="str">
        <f>IF('RussianFlora.com Order Form'!D38="","",'RussianFlora.com Order Form'!D38)</f>
        <v/>
      </c>
      <c r="M6" s="26" t="str">
        <f>IF('RussianFlora.com Order Form'!F38="","",'RussianFlora.com Order Form'!F38)</f>
        <v/>
      </c>
      <c r="N6" s="26" t="str">
        <f>IF('RussianFlora.com Order Form'!G38="","",'RussianFlora.com Order Form'!G38)</f>
        <v/>
      </c>
      <c r="O6" s="26" t="str">
        <f>IF('RussianFlora.com Order Form'!E38="","",'RussianFlora.com Order Form'!E38)</f>
        <v/>
      </c>
      <c r="P6" s="26" t="str">
        <f>IF('RussianFlora.com Order Form'!H38="","",'RussianFlora.com Order Form'!H38)</f>
        <v/>
      </c>
      <c r="Q6" s="26" t="str">
        <f>IF('RussianFlora.com Order Form'!K38="","",'RussianFlora.com Order Form'!K38)</f>
        <v/>
      </c>
      <c r="R6" s="106" t="str">
        <f>IF('RussianFlora.com Order Form'!M38="","",'RussianFlora.com Order Form'!M38)</f>
        <v/>
      </c>
      <c r="S6" s="14" t="str">
        <f>IF('RussianFlora.com Order Form'!C38="","",'RussianFlora.com Order Form'!N38)</f>
        <v/>
      </c>
      <c r="T6" s="14" t="str">
        <f t="shared" si="0"/>
        <v/>
      </c>
      <c r="U6" s="14" t="str">
        <f>IF('RussianFlora.com Order Form'!C38="","",'RussianFlora.com Order Form'!N38+'RussianFlora.com Order Form'!O38)</f>
        <v/>
      </c>
      <c r="V6" s="18" t="str">
        <f>IF('RussianFlora.com Order Form'!D38="","","101")</f>
        <v/>
      </c>
      <c r="W6" s="14" t="str">
        <f t="shared" si="1"/>
        <v/>
      </c>
      <c r="X6" s="14" t="str">
        <f>IF('RussianFlora.com Order Form'!C38="","",'RussianFlora.com Order Form'!S38)</f>
        <v/>
      </c>
      <c r="Y6" s="14" t="str">
        <f>IF('RussianFlora.com Order Form'!C38="","","0")</f>
        <v/>
      </c>
      <c r="Z6" s="14" t="str">
        <f>IF('RussianFlora.com Order Form'!C38="","",'RussianFlora.com Order Form'!R38)</f>
        <v/>
      </c>
      <c r="AA6" s="14" t="str">
        <f>IF('RussianFlora.com Order Form'!C38="","",'RussianFlora.com Order Form'!T38)</f>
        <v/>
      </c>
      <c r="AC6" s="26" t="str">
        <f>IF('RussianFlora.com Order Form'!W38="","",'RussianFlora.com Order Form'!W38)</f>
        <v/>
      </c>
      <c r="AD6" s="25" t="str">
        <f>IF('RussianFlora.com Order Form'!U38="","",'RussianFlora.com Order Form'!U38)</f>
        <v/>
      </c>
      <c r="AE6" t="str">
        <f>IF('RussianFlora.com Order Form'!D38="","","5")</f>
        <v/>
      </c>
      <c r="AF6" t="str">
        <f>IF('RussianFlora.com Order Form'!D38="","","CC")</f>
        <v/>
      </c>
      <c r="AG6"/>
      <c r="AH6" t="str">
        <f>IF('RussianFlora.com Order Form'!L38="","",'RussianFlora.com Order Form'!L38)</f>
        <v/>
      </c>
      <c r="AI6" s="13" t="str">
        <f t="shared" si="2"/>
        <v/>
      </c>
      <c r="AJ6" s="13"/>
      <c r="AK6" s="13" t="str">
        <f>IF('RussianFlora.com Order Form'!$B$19="","",'RussianFlora.com Order Form'!$B$19)</f>
        <v xml:space="preserve"> </v>
      </c>
      <c r="AL6" s="13" t="str">
        <f>IF('RussianFlora.com Order Form'!$B$10="","",'RussianFlora.com Order Form'!$B$10)</f>
        <v/>
      </c>
      <c r="AM6" t="str">
        <f>IF('RussianFlora.com Order Form'!J38="","",'RussianFlora.com Order Form'!J38)</f>
        <v/>
      </c>
      <c r="AN6" t="str">
        <f>IF('RussianFlora.com Order Form'!B38="","",'RussianFlora.com Order Form'!B38)</f>
        <v/>
      </c>
      <c r="AO6" s="13">
        <f>'RussianFlora.com Order Form'!$B$20</f>
        <v>0</v>
      </c>
      <c r="AP6" s="13">
        <f>'RussianFlora.com Order Form'!$B$21</f>
        <v>0</v>
      </c>
      <c r="AQ6" s="13" t="str">
        <f>'RussianFlora.com Order Form'!$B$22</f>
        <v>russianflora.com</v>
      </c>
      <c r="AR6" s="13">
        <f>'RussianFlora.com Order Form'!$B$18</f>
        <v>0</v>
      </c>
      <c r="AS6">
        <f>'RussianFlora.com Order Form'!X38</f>
        <v>0</v>
      </c>
      <c r="AT6" s="2">
        <f>'RussianFlora.com Order Form'!A38</f>
        <v>0</v>
      </c>
    </row>
    <row r="7" spans="1:46" x14ac:dyDescent="0.2">
      <c r="A7" s="13" t="str">
        <f>IF('RussianFlora.com Order Form'!A39="","",'RussianFlora.com Order Form'!A39)</f>
        <v/>
      </c>
      <c r="B7" s="13" t="str">
        <f>IF('RussianFlora.com Order Form'!$B$9="","",'RussianFlora.com Order Form'!$B$9)</f>
        <v/>
      </c>
      <c r="C7" s="13" t="str">
        <f>IF('RussianFlora.com Order Form'!$B$11="","",'RussianFlora.com Order Form'!$B$11)</f>
        <v/>
      </c>
      <c r="D7" s="13" t="str">
        <f>IF('RussianFlora.com Order Form'!$B$12="","",'RussianFlora.com Order Form'!$B$12)</f>
        <v/>
      </c>
      <c r="E7" s="13" t="str">
        <f>IF('RussianFlora.com Order Form'!$B$13="","",'RussianFlora.com Order Form'!$B$13)</f>
        <v/>
      </c>
      <c r="F7" s="13" t="str">
        <f>IF('RussianFlora.com Order Form'!$B$14="","",'RussianFlora.com Order Form'!$B$14)</f>
        <v/>
      </c>
      <c r="G7" s="13" t="str">
        <f>IF('RussianFlora.com Order Form'!$B$15="","",'RussianFlora.com Order Form'!$B$15)</f>
        <v/>
      </c>
      <c r="H7" s="13" t="str">
        <f>IF('RussianFlora.com Order Form'!$B$16="","",'RussianFlora.com Order Form'!$B$16)</f>
        <v/>
      </c>
      <c r="I7" s="13" t="str">
        <f>IF('RussianFlora.com Order Form'!$B$17="","",'RussianFlora.com Order Form'!$B$17)</f>
        <v/>
      </c>
      <c r="J7" s="26" t="str">
        <f>IF('RussianFlora.com Order Form'!C39="","",'RussianFlora.com Order Form'!C39)</f>
        <v/>
      </c>
      <c r="K7" s="13" t="str">
        <f>IF('RussianFlora.com Order Form'!I39="","",'RussianFlora.com Order Form'!I39)</f>
        <v/>
      </c>
      <c r="L7" s="13" t="str">
        <f>IF('RussianFlora.com Order Form'!D39="","",'RussianFlora.com Order Form'!D39)</f>
        <v/>
      </c>
      <c r="M7" s="26" t="str">
        <f>IF('RussianFlora.com Order Form'!F39="","",'RussianFlora.com Order Form'!F39)</f>
        <v/>
      </c>
      <c r="N7" s="26" t="str">
        <f>IF('RussianFlora.com Order Form'!G39="","",'RussianFlora.com Order Form'!G39)</f>
        <v/>
      </c>
      <c r="O7" s="26" t="str">
        <f>IF('RussianFlora.com Order Form'!E39="","",'RussianFlora.com Order Form'!E39)</f>
        <v/>
      </c>
      <c r="P7" s="26" t="str">
        <f>IF('RussianFlora.com Order Form'!H39="","",'RussianFlora.com Order Form'!H39)</f>
        <v/>
      </c>
      <c r="Q7" s="26" t="str">
        <f>IF('RussianFlora.com Order Form'!K39="","",'RussianFlora.com Order Form'!K39)</f>
        <v/>
      </c>
      <c r="R7" s="106" t="str">
        <f>IF('RussianFlora.com Order Form'!M39="","",'RussianFlora.com Order Form'!M39)</f>
        <v/>
      </c>
      <c r="S7" s="14" t="str">
        <f>IF('RussianFlora.com Order Form'!C39="","",'RussianFlora.com Order Form'!N39)</f>
        <v/>
      </c>
      <c r="T7" s="14" t="str">
        <f t="shared" si="0"/>
        <v/>
      </c>
      <c r="U7" s="14" t="str">
        <f>IF('RussianFlora.com Order Form'!C39="","",'RussianFlora.com Order Form'!N39+'RussianFlora.com Order Form'!O39)</f>
        <v/>
      </c>
      <c r="V7" s="18" t="str">
        <f>IF('RussianFlora.com Order Form'!D39="","","101")</f>
        <v/>
      </c>
      <c r="W7" s="14" t="str">
        <f t="shared" si="1"/>
        <v/>
      </c>
      <c r="X7" s="14" t="str">
        <f>IF('RussianFlora.com Order Form'!C39="","",'RussianFlora.com Order Form'!S39)</f>
        <v/>
      </c>
      <c r="Y7" s="14" t="str">
        <f>IF('RussianFlora.com Order Form'!C39="","","0")</f>
        <v/>
      </c>
      <c r="Z7" s="14" t="str">
        <f>IF('RussianFlora.com Order Form'!C39="","",'RussianFlora.com Order Form'!R39)</f>
        <v/>
      </c>
      <c r="AA7" s="14" t="str">
        <f>IF('RussianFlora.com Order Form'!C39="","",'RussianFlora.com Order Form'!T39)</f>
        <v/>
      </c>
      <c r="AC7" s="26" t="str">
        <f>IF('RussianFlora.com Order Form'!W39="","",'RussianFlora.com Order Form'!W39)</f>
        <v/>
      </c>
      <c r="AD7" s="25" t="str">
        <f>IF('RussianFlora.com Order Form'!U39="","",'RussianFlora.com Order Form'!U39)</f>
        <v/>
      </c>
      <c r="AE7" t="str">
        <f>IF('RussianFlora.com Order Form'!D39="","","5")</f>
        <v/>
      </c>
      <c r="AF7" t="str">
        <f>IF('RussianFlora.com Order Form'!D39="","","CC")</f>
        <v/>
      </c>
      <c r="AG7"/>
      <c r="AH7" t="str">
        <f>IF('RussianFlora.com Order Form'!L39="","",'RussianFlora.com Order Form'!L39)</f>
        <v/>
      </c>
      <c r="AI7" s="13" t="str">
        <f t="shared" si="2"/>
        <v/>
      </c>
      <c r="AJ7" s="13"/>
      <c r="AK7" s="13" t="str">
        <f>IF('RussianFlora.com Order Form'!$B$19="","",'RussianFlora.com Order Form'!$B$19)</f>
        <v xml:space="preserve"> </v>
      </c>
      <c r="AL7" s="13" t="str">
        <f>IF('RussianFlora.com Order Form'!$B$10="","",'RussianFlora.com Order Form'!$B$10)</f>
        <v/>
      </c>
      <c r="AM7" t="str">
        <f>IF('RussianFlora.com Order Form'!J39="","",'RussianFlora.com Order Form'!J39)</f>
        <v/>
      </c>
      <c r="AN7" t="str">
        <f>IF('RussianFlora.com Order Form'!B39="","",'RussianFlora.com Order Form'!B39)</f>
        <v/>
      </c>
      <c r="AO7" s="13">
        <f>'RussianFlora.com Order Form'!$B$20</f>
        <v>0</v>
      </c>
      <c r="AP7" s="13">
        <f>'RussianFlora.com Order Form'!$B$21</f>
        <v>0</v>
      </c>
      <c r="AQ7" s="13" t="str">
        <f>'RussianFlora.com Order Form'!$B$22</f>
        <v>russianflora.com</v>
      </c>
      <c r="AR7" s="13">
        <f>'RussianFlora.com Order Form'!$B$18</f>
        <v>0</v>
      </c>
      <c r="AS7">
        <f>'RussianFlora.com Order Form'!X39</f>
        <v>0</v>
      </c>
      <c r="AT7" s="2">
        <f>'RussianFlora.com Order Form'!A39</f>
        <v>0</v>
      </c>
    </row>
    <row r="8" spans="1:46" x14ac:dyDescent="0.2">
      <c r="A8" s="13" t="str">
        <f>IF('RussianFlora.com Order Form'!A40="","",'RussianFlora.com Order Form'!A40)</f>
        <v/>
      </c>
      <c r="B8" s="13" t="str">
        <f>IF('RussianFlora.com Order Form'!$B$9="","",'RussianFlora.com Order Form'!$B$9)</f>
        <v/>
      </c>
      <c r="C8" s="13" t="str">
        <f>IF('RussianFlora.com Order Form'!$B$11="","",'RussianFlora.com Order Form'!$B$11)</f>
        <v/>
      </c>
      <c r="D8" s="13" t="str">
        <f>IF('RussianFlora.com Order Form'!$B$12="","",'RussianFlora.com Order Form'!$B$12)</f>
        <v/>
      </c>
      <c r="E8" s="13" t="str">
        <f>IF('RussianFlora.com Order Form'!$B$13="","",'RussianFlora.com Order Form'!$B$13)</f>
        <v/>
      </c>
      <c r="F8" s="13" t="str">
        <f>IF('RussianFlora.com Order Form'!$B$14="","",'RussianFlora.com Order Form'!$B$14)</f>
        <v/>
      </c>
      <c r="G8" s="13" t="str">
        <f>IF('RussianFlora.com Order Form'!$B$15="","",'RussianFlora.com Order Form'!$B$15)</f>
        <v/>
      </c>
      <c r="H8" s="13" t="str">
        <f>IF('RussianFlora.com Order Form'!$B$16="","",'RussianFlora.com Order Form'!$B$16)</f>
        <v/>
      </c>
      <c r="I8" s="13" t="str">
        <f>IF('RussianFlora.com Order Form'!$B$17="","",'RussianFlora.com Order Form'!$B$17)</f>
        <v/>
      </c>
      <c r="J8" s="26" t="str">
        <f>IF('RussianFlora.com Order Form'!C40="","",'RussianFlora.com Order Form'!C40)</f>
        <v/>
      </c>
      <c r="K8" s="13" t="str">
        <f>IF('RussianFlora.com Order Form'!I40="","",'RussianFlora.com Order Form'!I40)</f>
        <v/>
      </c>
      <c r="L8" s="13" t="str">
        <f>IF('RussianFlora.com Order Form'!D40="","",'RussianFlora.com Order Form'!D40)</f>
        <v/>
      </c>
      <c r="M8" s="26" t="str">
        <f>IF('RussianFlora.com Order Form'!F40="","",'RussianFlora.com Order Form'!F40)</f>
        <v/>
      </c>
      <c r="N8" s="26" t="str">
        <f>IF('RussianFlora.com Order Form'!G40="","",'RussianFlora.com Order Form'!G40)</f>
        <v/>
      </c>
      <c r="O8" s="26" t="str">
        <f>IF('RussianFlora.com Order Form'!E40="","",'RussianFlora.com Order Form'!E40)</f>
        <v/>
      </c>
      <c r="P8" s="26" t="str">
        <f>IF('RussianFlora.com Order Form'!H40="","",'RussianFlora.com Order Form'!H40)</f>
        <v/>
      </c>
      <c r="Q8" s="26" t="str">
        <f>IF('RussianFlora.com Order Form'!K40="","",'RussianFlora.com Order Form'!K40)</f>
        <v/>
      </c>
      <c r="R8" s="106" t="str">
        <f>IF('RussianFlora.com Order Form'!M40="","",'RussianFlora.com Order Form'!M40)</f>
        <v/>
      </c>
      <c r="S8" s="14" t="str">
        <f>IF('RussianFlora.com Order Form'!C40="","",'RussianFlora.com Order Form'!N40)</f>
        <v/>
      </c>
      <c r="T8" s="14" t="str">
        <f t="shared" si="0"/>
        <v/>
      </c>
      <c r="U8" s="14" t="str">
        <f>IF('RussianFlora.com Order Form'!C40="","",'RussianFlora.com Order Form'!N40+'RussianFlora.com Order Form'!O40)</f>
        <v/>
      </c>
      <c r="V8" s="18" t="str">
        <f>IF('RussianFlora.com Order Form'!D40="","","101")</f>
        <v/>
      </c>
      <c r="W8" s="14" t="str">
        <f t="shared" si="1"/>
        <v/>
      </c>
      <c r="X8" s="14" t="str">
        <f>IF('RussianFlora.com Order Form'!C40="","",'RussianFlora.com Order Form'!S40)</f>
        <v/>
      </c>
      <c r="Y8" s="14" t="str">
        <f>IF('RussianFlora.com Order Form'!C40="","","0")</f>
        <v/>
      </c>
      <c r="Z8" s="14" t="str">
        <f>IF('RussianFlora.com Order Form'!C40="","",'RussianFlora.com Order Form'!R40)</f>
        <v/>
      </c>
      <c r="AA8" s="14" t="str">
        <f>IF('RussianFlora.com Order Form'!C40="","",'RussianFlora.com Order Form'!T40)</f>
        <v/>
      </c>
      <c r="AC8" s="26" t="str">
        <f>IF('RussianFlora.com Order Form'!W40="","",'RussianFlora.com Order Form'!W40)</f>
        <v/>
      </c>
      <c r="AD8" s="25" t="str">
        <f>IF('RussianFlora.com Order Form'!U40="","",'RussianFlora.com Order Form'!U40)</f>
        <v/>
      </c>
      <c r="AE8" t="str">
        <f>IF('RussianFlora.com Order Form'!D40="","","5")</f>
        <v/>
      </c>
      <c r="AF8" t="str">
        <f>IF('RussianFlora.com Order Form'!D40="","","CC")</f>
        <v/>
      </c>
      <c r="AG8"/>
      <c r="AH8" t="str">
        <f>IF('RussianFlora.com Order Form'!L40="","",'RussianFlora.com Order Form'!L40)</f>
        <v/>
      </c>
      <c r="AI8" s="13" t="str">
        <f t="shared" si="2"/>
        <v/>
      </c>
      <c r="AJ8" s="13"/>
      <c r="AK8" s="13" t="str">
        <f>IF('RussianFlora.com Order Form'!$B$19="","",'RussianFlora.com Order Form'!$B$19)</f>
        <v xml:space="preserve"> </v>
      </c>
      <c r="AL8" s="13" t="str">
        <f>IF('RussianFlora.com Order Form'!$B$10="","",'RussianFlora.com Order Form'!$B$10)</f>
        <v/>
      </c>
      <c r="AM8" t="str">
        <f>IF('RussianFlora.com Order Form'!J40="","",'RussianFlora.com Order Form'!J40)</f>
        <v/>
      </c>
      <c r="AN8" t="str">
        <f>IF('RussianFlora.com Order Form'!B40="","",'RussianFlora.com Order Form'!B40)</f>
        <v/>
      </c>
      <c r="AO8" s="13">
        <f>'RussianFlora.com Order Form'!$B$20</f>
        <v>0</v>
      </c>
      <c r="AP8" s="13">
        <f>'RussianFlora.com Order Form'!$B$21</f>
        <v>0</v>
      </c>
      <c r="AQ8" s="13" t="str">
        <f>'RussianFlora.com Order Form'!$B$22</f>
        <v>russianflora.com</v>
      </c>
      <c r="AR8" s="13">
        <f>'RussianFlora.com Order Form'!$B$18</f>
        <v>0</v>
      </c>
      <c r="AS8">
        <f>'RussianFlora.com Order Form'!X40</f>
        <v>0</v>
      </c>
      <c r="AT8" s="2">
        <f>'RussianFlora.com Order Form'!A40</f>
        <v>0</v>
      </c>
    </row>
    <row r="9" spans="1:46" x14ac:dyDescent="0.2">
      <c r="A9" s="13" t="str">
        <f>IF('RussianFlora.com Order Form'!A41="","",'RussianFlora.com Order Form'!A41)</f>
        <v/>
      </c>
      <c r="B9" s="13" t="str">
        <f>IF('RussianFlora.com Order Form'!$B$9="","",'RussianFlora.com Order Form'!$B$9)</f>
        <v/>
      </c>
      <c r="C9" s="13" t="str">
        <f>IF('RussianFlora.com Order Form'!$B$11="","",'RussianFlora.com Order Form'!$B$11)</f>
        <v/>
      </c>
      <c r="D9" s="13" t="str">
        <f>IF('RussianFlora.com Order Form'!$B$12="","",'RussianFlora.com Order Form'!$B$12)</f>
        <v/>
      </c>
      <c r="E9" s="13" t="str">
        <f>IF('RussianFlora.com Order Form'!$B$13="","",'RussianFlora.com Order Form'!$B$13)</f>
        <v/>
      </c>
      <c r="F9" s="13" t="str">
        <f>IF('RussianFlora.com Order Form'!$B$14="","",'RussianFlora.com Order Form'!$B$14)</f>
        <v/>
      </c>
      <c r="G9" s="13" t="str">
        <f>IF('RussianFlora.com Order Form'!$B$15="","",'RussianFlora.com Order Form'!$B$15)</f>
        <v/>
      </c>
      <c r="H9" s="13" t="str">
        <f>IF('RussianFlora.com Order Form'!$B$16="","",'RussianFlora.com Order Form'!$B$16)</f>
        <v/>
      </c>
      <c r="I9" s="13" t="str">
        <f>IF('RussianFlora.com Order Form'!$B$17="","",'RussianFlora.com Order Form'!$B$17)</f>
        <v/>
      </c>
      <c r="J9" s="26" t="str">
        <f>IF('RussianFlora.com Order Form'!C41="","",'RussianFlora.com Order Form'!C41)</f>
        <v/>
      </c>
      <c r="K9" s="13" t="str">
        <f>IF('RussianFlora.com Order Form'!I41="","",'RussianFlora.com Order Form'!I41)</f>
        <v/>
      </c>
      <c r="L9" s="13" t="str">
        <f>IF('RussianFlora.com Order Form'!D41="","",'RussianFlora.com Order Form'!D41)</f>
        <v/>
      </c>
      <c r="M9" s="26" t="str">
        <f>IF('RussianFlora.com Order Form'!F41="","",'RussianFlora.com Order Form'!F41)</f>
        <v/>
      </c>
      <c r="N9" s="26" t="str">
        <f>IF('RussianFlora.com Order Form'!G41="","",'RussianFlora.com Order Form'!G41)</f>
        <v/>
      </c>
      <c r="O9" s="26" t="str">
        <f>IF('RussianFlora.com Order Form'!E41="","",'RussianFlora.com Order Form'!E41)</f>
        <v/>
      </c>
      <c r="P9" s="26" t="str">
        <f>IF('RussianFlora.com Order Form'!H41="","",'RussianFlora.com Order Form'!H41)</f>
        <v/>
      </c>
      <c r="Q9" s="26" t="str">
        <f>IF('RussianFlora.com Order Form'!K41="","",'RussianFlora.com Order Form'!K41)</f>
        <v/>
      </c>
      <c r="R9" s="106" t="str">
        <f>IF('RussianFlora.com Order Form'!M41="","",'RussianFlora.com Order Form'!M41)</f>
        <v/>
      </c>
      <c r="S9" s="14" t="str">
        <f>IF('RussianFlora.com Order Form'!C41="","",'RussianFlora.com Order Form'!N41)</f>
        <v/>
      </c>
      <c r="T9" s="14" t="str">
        <f t="shared" si="0"/>
        <v/>
      </c>
      <c r="U9" s="14" t="str">
        <f>IF('RussianFlora.com Order Form'!C41="","",'RussianFlora.com Order Form'!N41+'RussianFlora.com Order Form'!O41)</f>
        <v/>
      </c>
      <c r="V9" s="18" t="str">
        <f>IF('RussianFlora.com Order Form'!D41="","","101")</f>
        <v/>
      </c>
      <c r="W9" s="14" t="str">
        <f t="shared" si="1"/>
        <v/>
      </c>
      <c r="X9" s="14" t="str">
        <f>IF('RussianFlora.com Order Form'!C41="","",'RussianFlora.com Order Form'!S41)</f>
        <v/>
      </c>
      <c r="Y9" s="14" t="str">
        <f>IF('RussianFlora.com Order Form'!C41="","","0")</f>
        <v/>
      </c>
      <c r="Z9" s="14" t="str">
        <f>IF('RussianFlora.com Order Form'!C41="","",'RussianFlora.com Order Form'!R41)</f>
        <v/>
      </c>
      <c r="AA9" s="14" t="str">
        <f>IF('RussianFlora.com Order Form'!C41="","",'RussianFlora.com Order Form'!T41)</f>
        <v/>
      </c>
      <c r="AC9" s="26" t="str">
        <f>IF('RussianFlora.com Order Form'!W41="","",'RussianFlora.com Order Form'!W41)</f>
        <v/>
      </c>
      <c r="AD9" s="25" t="str">
        <f>IF('RussianFlora.com Order Form'!U41="","",'RussianFlora.com Order Form'!U41)</f>
        <v/>
      </c>
      <c r="AE9" t="str">
        <f>IF('RussianFlora.com Order Form'!D41="","","5")</f>
        <v/>
      </c>
      <c r="AF9" t="str">
        <f>IF('RussianFlora.com Order Form'!D41="","","CC")</f>
        <v/>
      </c>
      <c r="AG9"/>
      <c r="AH9" t="str">
        <f>IF('RussianFlora.com Order Form'!L41="","",'RussianFlora.com Order Form'!L41)</f>
        <v/>
      </c>
      <c r="AI9" s="13" t="str">
        <f t="shared" si="2"/>
        <v/>
      </c>
      <c r="AJ9" s="13"/>
      <c r="AK9" s="13" t="str">
        <f>IF('RussianFlora.com Order Form'!$B$19="","",'RussianFlora.com Order Form'!$B$19)</f>
        <v xml:space="preserve"> </v>
      </c>
      <c r="AL9" s="13" t="str">
        <f>IF('RussianFlora.com Order Form'!$B$10="","",'RussianFlora.com Order Form'!$B$10)</f>
        <v/>
      </c>
      <c r="AM9" t="str">
        <f>IF('RussianFlora.com Order Form'!J41="","",'RussianFlora.com Order Form'!J41)</f>
        <v/>
      </c>
      <c r="AN9" t="str">
        <f>IF('RussianFlora.com Order Form'!B41="","",'RussianFlora.com Order Form'!B41)</f>
        <v/>
      </c>
      <c r="AO9" s="13">
        <f>'RussianFlora.com Order Form'!$B$20</f>
        <v>0</v>
      </c>
      <c r="AP9" s="13">
        <f>'RussianFlora.com Order Form'!$B$21</f>
        <v>0</v>
      </c>
      <c r="AQ9" s="13" t="str">
        <f>'RussianFlora.com Order Form'!$B$22</f>
        <v>russianflora.com</v>
      </c>
      <c r="AR9" s="13">
        <f>'RussianFlora.com Order Form'!$B$18</f>
        <v>0</v>
      </c>
      <c r="AS9">
        <f>'RussianFlora.com Order Form'!X41</f>
        <v>0</v>
      </c>
      <c r="AT9" s="2">
        <f>'RussianFlora.com Order Form'!A41</f>
        <v>0</v>
      </c>
    </row>
    <row r="10" spans="1:46" x14ac:dyDescent="0.2">
      <c r="A10" s="13" t="str">
        <f>IF('RussianFlora.com Order Form'!A42="","",'RussianFlora.com Order Form'!A42)</f>
        <v/>
      </c>
      <c r="B10" s="13" t="str">
        <f>IF('RussianFlora.com Order Form'!$B$9="","",'RussianFlora.com Order Form'!$B$9)</f>
        <v/>
      </c>
      <c r="C10" s="13" t="str">
        <f>IF('RussianFlora.com Order Form'!$B$11="","",'RussianFlora.com Order Form'!$B$11)</f>
        <v/>
      </c>
      <c r="D10" s="13" t="str">
        <f>IF('RussianFlora.com Order Form'!$B$12="","",'RussianFlora.com Order Form'!$B$12)</f>
        <v/>
      </c>
      <c r="E10" s="13" t="str">
        <f>IF('RussianFlora.com Order Form'!$B$13="","",'RussianFlora.com Order Form'!$B$13)</f>
        <v/>
      </c>
      <c r="F10" s="13" t="str">
        <f>IF('RussianFlora.com Order Form'!$B$14="","",'RussianFlora.com Order Form'!$B$14)</f>
        <v/>
      </c>
      <c r="G10" s="13" t="str">
        <f>IF('RussianFlora.com Order Form'!$B$15="","",'RussianFlora.com Order Form'!$B$15)</f>
        <v/>
      </c>
      <c r="H10" s="13" t="str">
        <f>IF('RussianFlora.com Order Form'!$B$16="","",'RussianFlora.com Order Form'!$B$16)</f>
        <v/>
      </c>
      <c r="I10" s="13" t="str">
        <f>IF('RussianFlora.com Order Form'!$B$17="","",'RussianFlora.com Order Form'!$B$17)</f>
        <v/>
      </c>
      <c r="J10" s="26" t="str">
        <f>IF('RussianFlora.com Order Form'!C42="","",'RussianFlora.com Order Form'!C42)</f>
        <v/>
      </c>
      <c r="K10" s="13" t="str">
        <f>IF('RussianFlora.com Order Form'!I42="","",'RussianFlora.com Order Form'!I42)</f>
        <v/>
      </c>
      <c r="L10" s="13" t="str">
        <f>IF('RussianFlora.com Order Form'!D42="","",'RussianFlora.com Order Form'!D42)</f>
        <v/>
      </c>
      <c r="M10" s="26" t="str">
        <f>IF('RussianFlora.com Order Form'!F42="","",'RussianFlora.com Order Form'!F42)</f>
        <v/>
      </c>
      <c r="N10" s="26" t="str">
        <f>IF('RussianFlora.com Order Form'!G42="","",'RussianFlora.com Order Form'!G42)</f>
        <v/>
      </c>
      <c r="O10" s="26" t="str">
        <f>IF('RussianFlora.com Order Form'!E42="","",'RussianFlora.com Order Form'!E42)</f>
        <v/>
      </c>
      <c r="P10" s="26" t="str">
        <f>IF('RussianFlora.com Order Form'!H42="","",'RussianFlora.com Order Form'!H42)</f>
        <v/>
      </c>
      <c r="Q10" s="26" t="str">
        <f>IF('RussianFlora.com Order Form'!K42="","",'RussianFlora.com Order Form'!K42)</f>
        <v/>
      </c>
      <c r="R10" s="106" t="str">
        <f>IF('RussianFlora.com Order Form'!M42="","",'RussianFlora.com Order Form'!M42)</f>
        <v/>
      </c>
      <c r="S10" s="14" t="str">
        <f>IF('RussianFlora.com Order Form'!C42="","",'RussianFlora.com Order Form'!N42)</f>
        <v/>
      </c>
      <c r="T10" s="14" t="str">
        <f t="shared" si="0"/>
        <v/>
      </c>
      <c r="U10" s="14" t="str">
        <f>IF('RussianFlora.com Order Form'!C42="","",'RussianFlora.com Order Form'!N42+'RussianFlora.com Order Form'!O42)</f>
        <v/>
      </c>
      <c r="V10" s="18" t="str">
        <f>IF('RussianFlora.com Order Form'!D42="","","101")</f>
        <v/>
      </c>
      <c r="W10" s="14" t="str">
        <f t="shared" si="1"/>
        <v/>
      </c>
      <c r="X10" s="14" t="str">
        <f>IF('RussianFlora.com Order Form'!C42="","",'RussianFlora.com Order Form'!S42)</f>
        <v/>
      </c>
      <c r="Y10" s="14" t="str">
        <f>IF('RussianFlora.com Order Form'!C42="","","0")</f>
        <v/>
      </c>
      <c r="Z10" s="14" t="str">
        <f>IF('RussianFlora.com Order Form'!C42="","",'RussianFlora.com Order Form'!R42)</f>
        <v/>
      </c>
      <c r="AA10" s="14" t="str">
        <f>IF('RussianFlora.com Order Form'!C42="","",'RussianFlora.com Order Form'!T42)</f>
        <v/>
      </c>
      <c r="AC10" s="26" t="str">
        <f>IF('RussianFlora.com Order Form'!W42="","",'RussianFlora.com Order Form'!W42)</f>
        <v/>
      </c>
      <c r="AD10" s="25" t="str">
        <f>IF('RussianFlora.com Order Form'!U42="","",'RussianFlora.com Order Form'!U42)</f>
        <v/>
      </c>
      <c r="AE10" t="str">
        <f>IF('RussianFlora.com Order Form'!D42="","","5")</f>
        <v/>
      </c>
      <c r="AF10" t="str">
        <f>IF('RussianFlora.com Order Form'!D42="","","CC")</f>
        <v/>
      </c>
      <c r="AG10"/>
      <c r="AH10" t="str">
        <f>IF('RussianFlora.com Order Form'!L42="","",'RussianFlora.com Order Form'!L42)</f>
        <v/>
      </c>
      <c r="AI10" s="13" t="str">
        <f t="shared" si="2"/>
        <v/>
      </c>
      <c r="AJ10" s="13"/>
      <c r="AK10" s="13" t="str">
        <f>IF('RussianFlora.com Order Form'!$B$19="","",'RussianFlora.com Order Form'!$B$19)</f>
        <v xml:space="preserve"> </v>
      </c>
      <c r="AL10" s="13" t="str">
        <f>IF('RussianFlora.com Order Form'!$B$10="","",'RussianFlora.com Order Form'!$B$10)</f>
        <v/>
      </c>
      <c r="AM10" t="str">
        <f>IF('RussianFlora.com Order Form'!J42="","",'RussianFlora.com Order Form'!J42)</f>
        <v/>
      </c>
      <c r="AN10" t="str">
        <f>IF('RussianFlora.com Order Form'!B42="","",'RussianFlora.com Order Form'!B42)</f>
        <v/>
      </c>
      <c r="AO10" s="13">
        <f>'RussianFlora.com Order Form'!$B$20</f>
        <v>0</v>
      </c>
      <c r="AP10" s="13">
        <f>'RussianFlora.com Order Form'!$B$21</f>
        <v>0</v>
      </c>
      <c r="AQ10" s="13" t="str">
        <f>'RussianFlora.com Order Form'!$B$22</f>
        <v>russianflora.com</v>
      </c>
      <c r="AR10" s="13">
        <f>'RussianFlora.com Order Form'!$B$18</f>
        <v>0</v>
      </c>
      <c r="AS10">
        <f>'RussianFlora.com Order Form'!X42</f>
        <v>0</v>
      </c>
      <c r="AT10" s="2">
        <f>'RussianFlora.com Order Form'!A42</f>
        <v>0</v>
      </c>
    </row>
    <row r="11" spans="1:46" x14ac:dyDescent="0.2">
      <c r="A11" s="13" t="str">
        <f>IF('RussianFlora.com Order Form'!A43="","",'RussianFlora.com Order Form'!A43)</f>
        <v/>
      </c>
      <c r="B11" s="13" t="str">
        <f>IF('RussianFlora.com Order Form'!$B$9="","",'RussianFlora.com Order Form'!$B$9)</f>
        <v/>
      </c>
      <c r="C11" s="13" t="str">
        <f>IF('RussianFlora.com Order Form'!$B$11="","",'RussianFlora.com Order Form'!$B$11)</f>
        <v/>
      </c>
      <c r="D11" s="13" t="str">
        <f>IF('RussianFlora.com Order Form'!$B$12="","",'RussianFlora.com Order Form'!$B$12)</f>
        <v/>
      </c>
      <c r="E11" s="13" t="str">
        <f>IF('RussianFlora.com Order Form'!$B$13="","",'RussianFlora.com Order Form'!$B$13)</f>
        <v/>
      </c>
      <c r="F11" s="13" t="str">
        <f>IF('RussianFlora.com Order Form'!$B$14="","",'RussianFlora.com Order Form'!$B$14)</f>
        <v/>
      </c>
      <c r="G11" s="13" t="str">
        <f>IF('RussianFlora.com Order Form'!$B$15="","",'RussianFlora.com Order Form'!$B$15)</f>
        <v/>
      </c>
      <c r="H11" s="13" t="str">
        <f>IF('RussianFlora.com Order Form'!$B$16="","",'RussianFlora.com Order Form'!$B$16)</f>
        <v/>
      </c>
      <c r="I11" s="13" t="str">
        <f>IF('RussianFlora.com Order Form'!$B$17="","",'RussianFlora.com Order Form'!$B$17)</f>
        <v/>
      </c>
      <c r="J11" s="26" t="str">
        <f>IF('RussianFlora.com Order Form'!C43="","",'RussianFlora.com Order Form'!C43)</f>
        <v/>
      </c>
      <c r="K11" s="13" t="str">
        <f>IF('RussianFlora.com Order Form'!I43="","",'RussianFlora.com Order Form'!I43)</f>
        <v/>
      </c>
      <c r="L11" s="13" t="str">
        <f>IF('RussianFlora.com Order Form'!D43="","",'RussianFlora.com Order Form'!D43)</f>
        <v/>
      </c>
      <c r="M11" s="26" t="str">
        <f>IF('RussianFlora.com Order Form'!F43="","",'RussianFlora.com Order Form'!F43)</f>
        <v/>
      </c>
      <c r="N11" s="26" t="str">
        <f>IF('RussianFlora.com Order Form'!G43="","",'RussianFlora.com Order Form'!G43)</f>
        <v/>
      </c>
      <c r="O11" s="26" t="str">
        <f>IF('RussianFlora.com Order Form'!E43="","",'RussianFlora.com Order Form'!E43)</f>
        <v/>
      </c>
      <c r="P11" s="26" t="str">
        <f>IF('RussianFlora.com Order Form'!H43="","",'RussianFlora.com Order Form'!H43)</f>
        <v/>
      </c>
      <c r="Q11" s="26" t="str">
        <f>IF('RussianFlora.com Order Form'!K43="","",'RussianFlora.com Order Form'!K43)</f>
        <v/>
      </c>
      <c r="R11" s="106" t="str">
        <f>IF('RussianFlora.com Order Form'!M43="","",'RussianFlora.com Order Form'!M43)</f>
        <v/>
      </c>
      <c r="S11" s="14" t="str">
        <f>IF('RussianFlora.com Order Form'!C43="","",'RussianFlora.com Order Form'!N43)</f>
        <v/>
      </c>
      <c r="T11" s="14" t="str">
        <f t="shared" si="0"/>
        <v/>
      </c>
      <c r="U11" s="14" t="str">
        <f>IF('RussianFlora.com Order Form'!C43="","",'RussianFlora.com Order Form'!N43+'RussianFlora.com Order Form'!O43)</f>
        <v/>
      </c>
      <c r="V11" s="18" t="str">
        <f>IF('RussianFlora.com Order Form'!D43="","","101")</f>
        <v/>
      </c>
      <c r="W11" s="14" t="str">
        <f t="shared" si="1"/>
        <v/>
      </c>
      <c r="X11" s="14" t="str">
        <f>IF('RussianFlora.com Order Form'!C43="","",'RussianFlora.com Order Form'!S43)</f>
        <v/>
      </c>
      <c r="Y11" s="14" t="str">
        <f>IF('RussianFlora.com Order Form'!C43="","","0")</f>
        <v/>
      </c>
      <c r="Z11" s="14" t="str">
        <f>IF('RussianFlora.com Order Form'!C43="","",'RussianFlora.com Order Form'!R43)</f>
        <v/>
      </c>
      <c r="AA11" s="14" t="str">
        <f>IF('RussianFlora.com Order Form'!C43="","",'RussianFlora.com Order Form'!T43)</f>
        <v/>
      </c>
      <c r="AC11" s="26" t="str">
        <f>IF('RussianFlora.com Order Form'!W43="","",'RussianFlora.com Order Form'!W43)</f>
        <v/>
      </c>
      <c r="AD11" s="25" t="str">
        <f>IF('RussianFlora.com Order Form'!U43="","",'RussianFlora.com Order Form'!U43)</f>
        <v/>
      </c>
      <c r="AE11" t="str">
        <f>IF('RussianFlora.com Order Form'!D43="","","5")</f>
        <v/>
      </c>
      <c r="AF11" t="str">
        <f>IF('RussianFlora.com Order Form'!D43="","","CC")</f>
        <v/>
      </c>
      <c r="AG11"/>
      <c r="AH11" t="str">
        <f>IF('RussianFlora.com Order Form'!L43="","",'RussianFlora.com Order Form'!L43)</f>
        <v/>
      </c>
      <c r="AI11" s="13" t="str">
        <f t="shared" si="2"/>
        <v/>
      </c>
      <c r="AJ11" s="13"/>
      <c r="AK11" s="13" t="str">
        <f>IF('RussianFlora.com Order Form'!$B$19="","",'RussianFlora.com Order Form'!$B$19)</f>
        <v xml:space="preserve"> </v>
      </c>
      <c r="AL11" s="13" t="str">
        <f>IF('RussianFlora.com Order Form'!$B$10="","",'RussianFlora.com Order Form'!$B$10)</f>
        <v/>
      </c>
      <c r="AM11" t="str">
        <f>IF('RussianFlora.com Order Form'!J43="","",'RussianFlora.com Order Form'!J43)</f>
        <v/>
      </c>
      <c r="AN11" t="str">
        <f>IF('RussianFlora.com Order Form'!B43="","",'RussianFlora.com Order Form'!B43)</f>
        <v/>
      </c>
      <c r="AO11" s="13">
        <f>'RussianFlora.com Order Form'!$B$20</f>
        <v>0</v>
      </c>
      <c r="AP11" s="13">
        <f>'RussianFlora.com Order Form'!$B$21</f>
        <v>0</v>
      </c>
      <c r="AQ11" s="13" t="str">
        <f>'RussianFlora.com Order Form'!$B$22</f>
        <v>russianflora.com</v>
      </c>
      <c r="AR11" s="13">
        <f>'RussianFlora.com Order Form'!$B$18</f>
        <v>0</v>
      </c>
      <c r="AS11">
        <f>'RussianFlora.com Order Form'!X43</f>
        <v>0</v>
      </c>
      <c r="AT11" s="2">
        <f>'RussianFlora.com Order Form'!A43</f>
        <v>0</v>
      </c>
    </row>
    <row r="12" spans="1:46" x14ac:dyDescent="0.2">
      <c r="A12" s="13" t="str">
        <f>IF('RussianFlora.com Order Form'!A44="","",'RussianFlora.com Order Form'!A44)</f>
        <v/>
      </c>
      <c r="B12" s="13" t="str">
        <f>IF('RussianFlora.com Order Form'!$B$9="","",'RussianFlora.com Order Form'!$B$9)</f>
        <v/>
      </c>
      <c r="C12" s="13" t="str">
        <f>IF('RussianFlora.com Order Form'!$B$11="","",'RussianFlora.com Order Form'!$B$11)</f>
        <v/>
      </c>
      <c r="D12" s="13" t="str">
        <f>IF('RussianFlora.com Order Form'!$B$12="","",'RussianFlora.com Order Form'!$B$12)</f>
        <v/>
      </c>
      <c r="E12" s="13" t="str">
        <f>IF('RussianFlora.com Order Form'!$B$13="","",'RussianFlora.com Order Form'!$B$13)</f>
        <v/>
      </c>
      <c r="F12" s="13" t="str">
        <f>IF('RussianFlora.com Order Form'!$B$14="","",'RussianFlora.com Order Form'!$B$14)</f>
        <v/>
      </c>
      <c r="G12" s="13" t="str">
        <f>IF('RussianFlora.com Order Form'!$B$15="","",'RussianFlora.com Order Form'!$B$15)</f>
        <v/>
      </c>
      <c r="H12" s="13" t="str">
        <f>IF('RussianFlora.com Order Form'!$B$16="","",'RussianFlora.com Order Form'!$B$16)</f>
        <v/>
      </c>
      <c r="I12" s="13" t="str">
        <f>IF('RussianFlora.com Order Form'!$B$17="","",'RussianFlora.com Order Form'!$B$17)</f>
        <v/>
      </c>
      <c r="J12" s="26" t="str">
        <f>IF('RussianFlora.com Order Form'!C44="","",'RussianFlora.com Order Form'!C44)</f>
        <v/>
      </c>
      <c r="K12" s="13" t="str">
        <f>IF('RussianFlora.com Order Form'!I44="","",'RussianFlora.com Order Form'!I44)</f>
        <v/>
      </c>
      <c r="L12" s="13" t="str">
        <f>IF('RussianFlora.com Order Form'!D44="","",'RussianFlora.com Order Form'!D44)</f>
        <v/>
      </c>
      <c r="M12" s="26" t="str">
        <f>IF('RussianFlora.com Order Form'!F44="","",'RussianFlora.com Order Form'!F44)</f>
        <v/>
      </c>
      <c r="N12" s="26" t="str">
        <f>IF('RussianFlora.com Order Form'!G44="","",'RussianFlora.com Order Form'!G44)</f>
        <v/>
      </c>
      <c r="O12" s="26" t="str">
        <f>IF('RussianFlora.com Order Form'!E44="","",'RussianFlora.com Order Form'!E44)</f>
        <v/>
      </c>
      <c r="P12" s="26" t="str">
        <f>IF('RussianFlora.com Order Form'!H44="","",'RussianFlora.com Order Form'!H44)</f>
        <v/>
      </c>
      <c r="Q12" s="26" t="str">
        <f>IF('RussianFlora.com Order Form'!K44="","",'RussianFlora.com Order Form'!K44)</f>
        <v/>
      </c>
      <c r="R12" s="106" t="str">
        <f>IF('RussianFlora.com Order Form'!M44="","",'RussianFlora.com Order Form'!M44)</f>
        <v/>
      </c>
      <c r="S12" s="14" t="str">
        <f>IF('RussianFlora.com Order Form'!C44="","",'RussianFlora.com Order Form'!N44)</f>
        <v/>
      </c>
      <c r="T12" s="14" t="str">
        <f t="shared" si="0"/>
        <v/>
      </c>
      <c r="U12" s="14" t="str">
        <f>IF('RussianFlora.com Order Form'!C44="","",'RussianFlora.com Order Form'!N44+'RussianFlora.com Order Form'!O44)</f>
        <v/>
      </c>
      <c r="V12" s="18" t="str">
        <f>IF('RussianFlora.com Order Form'!D44="","","101")</f>
        <v/>
      </c>
      <c r="W12" s="14" t="str">
        <f t="shared" si="1"/>
        <v/>
      </c>
      <c r="X12" s="14" t="str">
        <f>IF('RussianFlora.com Order Form'!C44="","",'RussianFlora.com Order Form'!S44)</f>
        <v/>
      </c>
      <c r="Y12" s="14" t="str">
        <f>IF('RussianFlora.com Order Form'!C44="","","0")</f>
        <v/>
      </c>
      <c r="Z12" s="14" t="str">
        <f>IF('RussianFlora.com Order Form'!C44="","",'RussianFlora.com Order Form'!R44)</f>
        <v/>
      </c>
      <c r="AA12" s="14" t="str">
        <f>IF('RussianFlora.com Order Form'!C44="","",'RussianFlora.com Order Form'!T44)</f>
        <v/>
      </c>
      <c r="AC12" s="26" t="str">
        <f>IF('RussianFlora.com Order Form'!W44="","",'RussianFlora.com Order Form'!W44)</f>
        <v/>
      </c>
      <c r="AD12" s="25" t="str">
        <f>IF('RussianFlora.com Order Form'!U44="","",'RussianFlora.com Order Form'!U44)</f>
        <v/>
      </c>
      <c r="AE12" t="str">
        <f>IF('RussianFlora.com Order Form'!D44="","","5")</f>
        <v/>
      </c>
      <c r="AF12" t="str">
        <f>IF('RussianFlora.com Order Form'!D44="","","CC")</f>
        <v/>
      </c>
      <c r="AG12"/>
      <c r="AH12" t="str">
        <f>IF('RussianFlora.com Order Form'!L44="","",'RussianFlora.com Order Form'!L44)</f>
        <v/>
      </c>
      <c r="AI12" s="13" t="str">
        <f t="shared" si="2"/>
        <v/>
      </c>
      <c r="AJ12" s="13"/>
      <c r="AK12" s="13" t="str">
        <f>IF('RussianFlora.com Order Form'!$B$19="","",'RussianFlora.com Order Form'!$B$19)</f>
        <v xml:space="preserve"> </v>
      </c>
      <c r="AL12" s="13" t="str">
        <f>IF('RussianFlora.com Order Form'!$B$10="","",'RussianFlora.com Order Form'!$B$10)</f>
        <v/>
      </c>
      <c r="AM12" t="str">
        <f>IF('RussianFlora.com Order Form'!J44="","",'RussianFlora.com Order Form'!J44)</f>
        <v/>
      </c>
      <c r="AN12" t="str">
        <f>IF('RussianFlora.com Order Form'!B44="","",'RussianFlora.com Order Form'!B44)</f>
        <v/>
      </c>
      <c r="AO12" s="13">
        <f>'RussianFlora.com Order Form'!$B$20</f>
        <v>0</v>
      </c>
      <c r="AP12" s="13">
        <f>'RussianFlora.com Order Form'!$B$21</f>
        <v>0</v>
      </c>
      <c r="AQ12" s="13" t="str">
        <f>'RussianFlora.com Order Form'!$B$22</f>
        <v>russianflora.com</v>
      </c>
      <c r="AR12" s="13">
        <f>'RussianFlora.com Order Form'!$B$18</f>
        <v>0</v>
      </c>
      <c r="AS12">
        <f>'RussianFlora.com Order Form'!X44</f>
        <v>0</v>
      </c>
      <c r="AT12" s="2">
        <f>'RussianFlora.com Order Form'!A44</f>
        <v>0</v>
      </c>
    </row>
    <row r="13" spans="1:46" x14ac:dyDescent="0.2">
      <c r="A13" s="13" t="str">
        <f>IF('RussianFlora.com Order Form'!A45="","",'RussianFlora.com Order Form'!A45)</f>
        <v/>
      </c>
      <c r="B13" s="13" t="str">
        <f>IF('RussianFlora.com Order Form'!$B$9="","",'RussianFlora.com Order Form'!$B$9)</f>
        <v/>
      </c>
      <c r="C13" s="13" t="str">
        <f>IF('RussianFlora.com Order Form'!$B$11="","",'RussianFlora.com Order Form'!$B$11)</f>
        <v/>
      </c>
      <c r="D13" s="13" t="str">
        <f>IF('RussianFlora.com Order Form'!$B$12="","",'RussianFlora.com Order Form'!$B$12)</f>
        <v/>
      </c>
      <c r="E13" s="13" t="str">
        <f>IF('RussianFlora.com Order Form'!$B$13="","",'RussianFlora.com Order Form'!$B$13)</f>
        <v/>
      </c>
      <c r="F13" s="13" t="str">
        <f>IF('RussianFlora.com Order Form'!$B$14="","",'RussianFlora.com Order Form'!$B$14)</f>
        <v/>
      </c>
      <c r="G13" s="13" t="str">
        <f>IF('RussianFlora.com Order Form'!$B$15="","",'RussianFlora.com Order Form'!$B$15)</f>
        <v/>
      </c>
      <c r="H13" s="13" t="str">
        <f>IF('RussianFlora.com Order Form'!$B$16="","",'RussianFlora.com Order Form'!$B$16)</f>
        <v/>
      </c>
      <c r="I13" s="13" t="str">
        <f>IF('RussianFlora.com Order Form'!$B$17="","",'RussianFlora.com Order Form'!$B$17)</f>
        <v/>
      </c>
      <c r="J13" s="26" t="str">
        <f>IF('RussianFlora.com Order Form'!C45="","",'RussianFlora.com Order Form'!C45)</f>
        <v/>
      </c>
      <c r="K13" s="13" t="str">
        <f>IF('RussianFlora.com Order Form'!I45="","",'RussianFlora.com Order Form'!I45)</f>
        <v/>
      </c>
      <c r="L13" s="13" t="str">
        <f>IF('RussianFlora.com Order Form'!D45="","",'RussianFlora.com Order Form'!D45)</f>
        <v/>
      </c>
      <c r="M13" s="26" t="str">
        <f>IF('RussianFlora.com Order Form'!F45="","",'RussianFlora.com Order Form'!F45)</f>
        <v/>
      </c>
      <c r="N13" s="26" t="str">
        <f>IF('RussianFlora.com Order Form'!G45="","",'RussianFlora.com Order Form'!G45)</f>
        <v/>
      </c>
      <c r="O13" s="26" t="str">
        <f>IF('RussianFlora.com Order Form'!E45="","",'RussianFlora.com Order Form'!E45)</f>
        <v/>
      </c>
      <c r="P13" s="26" t="str">
        <f>IF('RussianFlora.com Order Form'!H45="","",'RussianFlora.com Order Form'!H45)</f>
        <v/>
      </c>
      <c r="Q13" s="26" t="str">
        <f>IF('RussianFlora.com Order Form'!K45="","",'RussianFlora.com Order Form'!K45)</f>
        <v/>
      </c>
      <c r="R13" s="106" t="str">
        <f>IF('RussianFlora.com Order Form'!M45="","",'RussianFlora.com Order Form'!M45)</f>
        <v/>
      </c>
      <c r="S13" s="14" t="str">
        <f>IF('RussianFlora.com Order Form'!C45="","",'RussianFlora.com Order Form'!N45)</f>
        <v/>
      </c>
      <c r="T13" s="14" t="str">
        <f t="shared" si="0"/>
        <v/>
      </c>
      <c r="U13" s="14" t="str">
        <f>IF('RussianFlora.com Order Form'!C45="","",'RussianFlora.com Order Form'!N45+'RussianFlora.com Order Form'!O45)</f>
        <v/>
      </c>
      <c r="V13" s="18" t="str">
        <f>IF('RussianFlora.com Order Form'!D45="","","101")</f>
        <v/>
      </c>
      <c r="W13" s="14" t="str">
        <f t="shared" si="1"/>
        <v/>
      </c>
      <c r="X13" s="14" t="str">
        <f>IF('RussianFlora.com Order Form'!C45="","",'RussianFlora.com Order Form'!S45)</f>
        <v/>
      </c>
      <c r="Y13" s="14" t="str">
        <f>IF('RussianFlora.com Order Form'!C45="","","0")</f>
        <v/>
      </c>
      <c r="Z13" s="14" t="str">
        <f>IF('RussianFlora.com Order Form'!C45="","",'RussianFlora.com Order Form'!R45)</f>
        <v/>
      </c>
      <c r="AA13" s="14" t="str">
        <f>IF('RussianFlora.com Order Form'!C45="","",'RussianFlora.com Order Form'!T45)</f>
        <v/>
      </c>
      <c r="AC13" s="26" t="str">
        <f>IF('RussianFlora.com Order Form'!W45="","",'RussianFlora.com Order Form'!W45)</f>
        <v/>
      </c>
      <c r="AD13" s="25" t="str">
        <f>IF('RussianFlora.com Order Form'!U45="","",'RussianFlora.com Order Form'!U45)</f>
        <v/>
      </c>
      <c r="AE13" t="str">
        <f>IF('RussianFlora.com Order Form'!D45="","","5")</f>
        <v/>
      </c>
      <c r="AF13" t="str">
        <f>IF('RussianFlora.com Order Form'!D45="","","CC")</f>
        <v/>
      </c>
      <c r="AG13"/>
      <c r="AH13" t="str">
        <f>IF('RussianFlora.com Order Form'!L45="","",'RussianFlora.com Order Form'!L45)</f>
        <v/>
      </c>
      <c r="AI13" s="13" t="str">
        <f t="shared" si="2"/>
        <v/>
      </c>
      <c r="AJ13" s="13"/>
      <c r="AK13" s="13" t="str">
        <f>IF('RussianFlora.com Order Form'!$B$19="","",'RussianFlora.com Order Form'!$B$19)</f>
        <v xml:space="preserve"> </v>
      </c>
      <c r="AL13" s="13" t="str">
        <f>IF('RussianFlora.com Order Form'!$B$10="","",'RussianFlora.com Order Form'!$B$10)</f>
        <v/>
      </c>
      <c r="AM13" t="str">
        <f>IF('RussianFlora.com Order Form'!J45="","",'RussianFlora.com Order Form'!J45)</f>
        <v/>
      </c>
      <c r="AN13" t="str">
        <f>IF('RussianFlora.com Order Form'!B45="","",'RussianFlora.com Order Form'!B45)</f>
        <v/>
      </c>
      <c r="AO13" s="13">
        <f>'RussianFlora.com Order Form'!$B$20</f>
        <v>0</v>
      </c>
      <c r="AP13" s="13">
        <f>'RussianFlora.com Order Form'!$B$21</f>
        <v>0</v>
      </c>
      <c r="AQ13" s="13" t="str">
        <f>'RussianFlora.com Order Form'!$B$22</f>
        <v>russianflora.com</v>
      </c>
      <c r="AR13" s="13">
        <f>'RussianFlora.com Order Form'!$B$18</f>
        <v>0</v>
      </c>
      <c r="AS13">
        <f>'RussianFlora.com Order Form'!X45</f>
        <v>0</v>
      </c>
      <c r="AT13" s="2">
        <f>'RussianFlora.com Order Form'!A45</f>
        <v>0</v>
      </c>
    </row>
    <row r="14" spans="1:46" x14ac:dyDescent="0.2">
      <c r="A14" s="13" t="str">
        <f>IF('RussianFlora.com Order Form'!A46="","",'RussianFlora.com Order Form'!A46)</f>
        <v/>
      </c>
      <c r="B14" s="13" t="str">
        <f>IF('RussianFlora.com Order Form'!$B$9="","",'RussianFlora.com Order Form'!$B$9)</f>
        <v/>
      </c>
      <c r="C14" s="13" t="str">
        <f>IF('RussianFlora.com Order Form'!$B$11="","",'RussianFlora.com Order Form'!$B$11)</f>
        <v/>
      </c>
      <c r="D14" s="13" t="str">
        <f>IF('RussianFlora.com Order Form'!$B$12="","",'RussianFlora.com Order Form'!$B$12)</f>
        <v/>
      </c>
      <c r="E14" s="13" t="str">
        <f>IF('RussianFlora.com Order Form'!$B$13="","",'RussianFlora.com Order Form'!$B$13)</f>
        <v/>
      </c>
      <c r="F14" s="13" t="str">
        <f>IF('RussianFlora.com Order Form'!$B$14="","",'RussianFlora.com Order Form'!$B$14)</f>
        <v/>
      </c>
      <c r="G14" s="13" t="str">
        <f>IF('RussianFlora.com Order Form'!$B$15="","",'RussianFlora.com Order Form'!$B$15)</f>
        <v/>
      </c>
      <c r="H14" s="13" t="str">
        <f>IF('RussianFlora.com Order Form'!$B$16="","",'RussianFlora.com Order Form'!$B$16)</f>
        <v/>
      </c>
      <c r="I14" s="13" t="str">
        <f>IF('RussianFlora.com Order Form'!$B$17="","",'RussianFlora.com Order Form'!$B$17)</f>
        <v/>
      </c>
      <c r="J14" s="26" t="str">
        <f>IF('RussianFlora.com Order Form'!C46="","",'RussianFlora.com Order Form'!C46)</f>
        <v/>
      </c>
      <c r="K14" s="13" t="str">
        <f>IF('RussianFlora.com Order Form'!I46="","",'RussianFlora.com Order Form'!I46)</f>
        <v/>
      </c>
      <c r="L14" s="13" t="str">
        <f>IF('RussianFlora.com Order Form'!D46="","",'RussianFlora.com Order Form'!D46)</f>
        <v/>
      </c>
      <c r="M14" s="26" t="str">
        <f>IF('RussianFlora.com Order Form'!F46="","",'RussianFlora.com Order Form'!F46)</f>
        <v/>
      </c>
      <c r="N14" s="26" t="str">
        <f>IF('RussianFlora.com Order Form'!G46="","",'RussianFlora.com Order Form'!G46)</f>
        <v/>
      </c>
      <c r="O14" s="26" t="str">
        <f>IF('RussianFlora.com Order Form'!E46="","",'RussianFlora.com Order Form'!E46)</f>
        <v/>
      </c>
      <c r="P14" s="26" t="str">
        <f>IF('RussianFlora.com Order Form'!H46="","",'RussianFlora.com Order Form'!H46)</f>
        <v/>
      </c>
      <c r="Q14" s="26" t="str">
        <f>IF('RussianFlora.com Order Form'!K46="","",'RussianFlora.com Order Form'!K46)</f>
        <v/>
      </c>
      <c r="R14" s="106" t="str">
        <f>IF('RussianFlora.com Order Form'!M46="","",'RussianFlora.com Order Form'!M46)</f>
        <v/>
      </c>
      <c r="S14" s="14" t="str">
        <f>IF('RussianFlora.com Order Form'!C46="","",'RussianFlora.com Order Form'!N46)</f>
        <v/>
      </c>
      <c r="T14" s="14" t="str">
        <f t="shared" si="0"/>
        <v/>
      </c>
      <c r="U14" s="14" t="str">
        <f>IF('RussianFlora.com Order Form'!C46="","",'RussianFlora.com Order Form'!N46+'RussianFlora.com Order Form'!O46)</f>
        <v/>
      </c>
      <c r="V14" s="18" t="str">
        <f>IF('RussianFlora.com Order Form'!D46="","","101")</f>
        <v/>
      </c>
      <c r="W14" s="14" t="str">
        <f t="shared" si="1"/>
        <v/>
      </c>
      <c r="X14" s="14" t="str">
        <f>IF('RussianFlora.com Order Form'!C46="","",'RussianFlora.com Order Form'!S46)</f>
        <v/>
      </c>
      <c r="Y14" s="14" t="str">
        <f>IF('RussianFlora.com Order Form'!C46="","","0")</f>
        <v/>
      </c>
      <c r="Z14" s="14" t="str">
        <f>IF('RussianFlora.com Order Form'!C46="","",'RussianFlora.com Order Form'!R46)</f>
        <v/>
      </c>
      <c r="AA14" s="14" t="str">
        <f>IF('RussianFlora.com Order Form'!C46="","",'RussianFlora.com Order Form'!T46)</f>
        <v/>
      </c>
      <c r="AC14" s="26" t="str">
        <f>IF('RussianFlora.com Order Form'!W46="","",'RussianFlora.com Order Form'!W46)</f>
        <v/>
      </c>
      <c r="AD14" s="25" t="str">
        <f>IF('RussianFlora.com Order Form'!U46="","",'RussianFlora.com Order Form'!U46)</f>
        <v/>
      </c>
      <c r="AE14" t="str">
        <f>IF('RussianFlora.com Order Form'!D46="","","5")</f>
        <v/>
      </c>
      <c r="AF14" t="str">
        <f>IF('RussianFlora.com Order Form'!D46="","","CC")</f>
        <v/>
      </c>
      <c r="AG14"/>
      <c r="AH14" t="str">
        <f>IF('RussianFlora.com Order Form'!L46="","",'RussianFlora.com Order Form'!L46)</f>
        <v/>
      </c>
      <c r="AI14" s="13" t="str">
        <f t="shared" si="2"/>
        <v/>
      </c>
      <c r="AJ14" s="13"/>
      <c r="AK14" s="13" t="str">
        <f>IF('RussianFlora.com Order Form'!$B$19="","",'RussianFlora.com Order Form'!$B$19)</f>
        <v xml:space="preserve"> </v>
      </c>
      <c r="AL14" s="13" t="str">
        <f>IF('RussianFlora.com Order Form'!$B$10="","",'RussianFlora.com Order Form'!$B$10)</f>
        <v/>
      </c>
      <c r="AM14" t="str">
        <f>IF('RussianFlora.com Order Form'!J46="","",'RussianFlora.com Order Form'!J46)</f>
        <v/>
      </c>
      <c r="AN14" t="str">
        <f>IF('RussianFlora.com Order Form'!B46="","",'RussianFlora.com Order Form'!B46)</f>
        <v/>
      </c>
      <c r="AO14" s="13">
        <f>'RussianFlora.com Order Form'!$B$20</f>
        <v>0</v>
      </c>
      <c r="AP14" s="13">
        <f>'RussianFlora.com Order Form'!$B$21</f>
        <v>0</v>
      </c>
      <c r="AQ14" s="13" t="str">
        <f>'RussianFlora.com Order Form'!$B$22</f>
        <v>russianflora.com</v>
      </c>
      <c r="AR14" s="13">
        <f>'RussianFlora.com Order Form'!$B$18</f>
        <v>0</v>
      </c>
      <c r="AS14">
        <f>'RussianFlora.com Order Form'!X46</f>
        <v>0</v>
      </c>
      <c r="AT14" s="2">
        <f>'RussianFlora.com Order Form'!A46</f>
        <v>0</v>
      </c>
    </row>
    <row r="15" spans="1:46" x14ac:dyDescent="0.2">
      <c r="A15" s="13" t="str">
        <f>IF('RussianFlora.com Order Form'!A47="","",'RussianFlora.com Order Form'!A47)</f>
        <v/>
      </c>
      <c r="B15" s="13" t="str">
        <f>IF('RussianFlora.com Order Form'!$B$9="","",'RussianFlora.com Order Form'!$B$9)</f>
        <v/>
      </c>
      <c r="C15" s="13" t="str">
        <f>IF('RussianFlora.com Order Form'!$B$11="","",'RussianFlora.com Order Form'!$B$11)</f>
        <v/>
      </c>
      <c r="D15" s="13" t="str">
        <f>IF('RussianFlora.com Order Form'!$B$12="","",'RussianFlora.com Order Form'!$B$12)</f>
        <v/>
      </c>
      <c r="E15" s="13" t="str">
        <f>IF('RussianFlora.com Order Form'!$B$13="","",'RussianFlora.com Order Form'!$B$13)</f>
        <v/>
      </c>
      <c r="F15" s="13" t="str">
        <f>IF('RussianFlora.com Order Form'!$B$14="","",'RussianFlora.com Order Form'!$B$14)</f>
        <v/>
      </c>
      <c r="G15" s="13" t="str">
        <f>IF('RussianFlora.com Order Form'!$B$15="","",'RussianFlora.com Order Form'!$B$15)</f>
        <v/>
      </c>
      <c r="H15" s="13" t="str">
        <f>IF('RussianFlora.com Order Form'!$B$16="","",'RussianFlora.com Order Form'!$B$16)</f>
        <v/>
      </c>
      <c r="I15" s="13" t="str">
        <f>IF('RussianFlora.com Order Form'!$B$17="","",'RussianFlora.com Order Form'!$B$17)</f>
        <v/>
      </c>
      <c r="J15" s="26" t="str">
        <f>IF('RussianFlora.com Order Form'!C47="","",'RussianFlora.com Order Form'!C47)</f>
        <v/>
      </c>
      <c r="K15" s="13" t="str">
        <f>IF('RussianFlora.com Order Form'!I47="","",'RussianFlora.com Order Form'!I47)</f>
        <v/>
      </c>
      <c r="L15" s="13" t="str">
        <f>IF('RussianFlora.com Order Form'!D47="","",'RussianFlora.com Order Form'!D47)</f>
        <v/>
      </c>
      <c r="M15" s="26" t="str">
        <f>IF('RussianFlora.com Order Form'!F47="","",'RussianFlora.com Order Form'!F47)</f>
        <v/>
      </c>
      <c r="N15" s="26" t="str">
        <f>IF('RussianFlora.com Order Form'!G47="","",'RussianFlora.com Order Form'!G47)</f>
        <v/>
      </c>
      <c r="O15" s="26" t="str">
        <f>IF('RussianFlora.com Order Form'!E47="","",'RussianFlora.com Order Form'!E47)</f>
        <v/>
      </c>
      <c r="P15" s="26" t="str">
        <f>IF('RussianFlora.com Order Form'!H47="","",'RussianFlora.com Order Form'!H47)</f>
        <v/>
      </c>
      <c r="Q15" s="26" t="str">
        <f>IF('RussianFlora.com Order Form'!K47="","",'RussianFlora.com Order Form'!K47)</f>
        <v/>
      </c>
      <c r="R15" s="106" t="str">
        <f>IF('RussianFlora.com Order Form'!M47="","",'RussianFlora.com Order Form'!M47)</f>
        <v/>
      </c>
      <c r="S15" s="14" t="str">
        <f>IF('RussianFlora.com Order Form'!C47="","",'RussianFlora.com Order Form'!N47)</f>
        <v/>
      </c>
      <c r="T15" s="14" t="str">
        <f t="shared" si="0"/>
        <v/>
      </c>
      <c r="U15" s="14" t="str">
        <f>IF('RussianFlora.com Order Form'!C47="","",'RussianFlora.com Order Form'!N47+'RussianFlora.com Order Form'!O47)</f>
        <v/>
      </c>
      <c r="V15" s="18" t="str">
        <f>IF('RussianFlora.com Order Form'!D47="","","101")</f>
        <v/>
      </c>
      <c r="W15" s="14" t="str">
        <f t="shared" si="1"/>
        <v/>
      </c>
      <c r="X15" s="14" t="str">
        <f>IF('RussianFlora.com Order Form'!C47="","",'RussianFlora.com Order Form'!S47)</f>
        <v/>
      </c>
      <c r="Y15" s="14" t="str">
        <f>IF('RussianFlora.com Order Form'!C47="","","0")</f>
        <v/>
      </c>
      <c r="Z15" s="14" t="str">
        <f>IF('RussianFlora.com Order Form'!C47="","",'RussianFlora.com Order Form'!R47)</f>
        <v/>
      </c>
      <c r="AA15" s="14" t="str">
        <f>IF('RussianFlora.com Order Form'!C47="","",'RussianFlora.com Order Form'!T47)</f>
        <v/>
      </c>
      <c r="AC15" s="26" t="str">
        <f>IF('RussianFlora.com Order Form'!W47="","",'RussianFlora.com Order Form'!W47)</f>
        <v/>
      </c>
      <c r="AD15" s="25" t="str">
        <f>IF('RussianFlora.com Order Form'!U47="","",'RussianFlora.com Order Form'!U47)</f>
        <v/>
      </c>
      <c r="AE15" t="str">
        <f>IF('RussianFlora.com Order Form'!D47="","","5")</f>
        <v/>
      </c>
      <c r="AF15" t="str">
        <f>IF('RussianFlora.com Order Form'!D47="","","CC")</f>
        <v/>
      </c>
      <c r="AG15"/>
      <c r="AH15" t="str">
        <f>IF('RussianFlora.com Order Form'!L47="","",'RussianFlora.com Order Form'!L47)</f>
        <v/>
      </c>
      <c r="AI15" s="13" t="str">
        <f t="shared" si="2"/>
        <v/>
      </c>
      <c r="AJ15" s="13"/>
      <c r="AK15" s="13" t="str">
        <f>IF('RussianFlora.com Order Form'!$B$19="","",'RussianFlora.com Order Form'!$B$19)</f>
        <v xml:space="preserve"> </v>
      </c>
      <c r="AL15" s="13" t="str">
        <f>IF('RussianFlora.com Order Form'!$B$10="","",'RussianFlora.com Order Form'!$B$10)</f>
        <v/>
      </c>
      <c r="AM15" t="str">
        <f>IF('RussianFlora.com Order Form'!J47="","",'RussianFlora.com Order Form'!J47)</f>
        <v/>
      </c>
      <c r="AN15" t="str">
        <f>IF('RussianFlora.com Order Form'!B47="","",'RussianFlora.com Order Form'!B47)</f>
        <v/>
      </c>
      <c r="AO15" s="13">
        <f>'RussianFlora.com Order Form'!$B$20</f>
        <v>0</v>
      </c>
      <c r="AP15" s="13">
        <f>'RussianFlora.com Order Form'!$B$21</f>
        <v>0</v>
      </c>
      <c r="AQ15" s="13" t="str">
        <f>'RussianFlora.com Order Form'!$B$22</f>
        <v>russianflora.com</v>
      </c>
      <c r="AR15" s="13">
        <f>'RussianFlora.com Order Form'!$B$18</f>
        <v>0</v>
      </c>
      <c r="AS15">
        <f>'RussianFlora.com Order Form'!X47</f>
        <v>0</v>
      </c>
      <c r="AT15" s="2">
        <f>'RussianFlora.com Order Form'!A47</f>
        <v>0</v>
      </c>
    </row>
    <row r="16" spans="1:46" x14ac:dyDescent="0.2">
      <c r="A16" s="13" t="str">
        <f>IF('RussianFlora.com Order Form'!A48="","",'RussianFlora.com Order Form'!A48)</f>
        <v/>
      </c>
      <c r="B16" s="13" t="str">
        <f>IF('RussianFlora.com Order Form'!$B$9="","",'RussianFlora.com Order Form'!$B$9)</f>
        <v/>
      </c>
      <c r="C16" s="13" t="str">
        <f>IF('RussianFlora.com Order Form'!$B$11="","",'RussianFlora.com Order Form'!$B$11)</f>
        <v/>
      </c>
      <c r="D16" s="13" t="str">
        <f>IF('RussianFlora.com Order Form'!$B$12="","",'RussianFlora.com Order Form'!$B$12)</f>
        <v/>
      </c>
      <c r="E16" s="13" t="str">
        <f>IF('RussianFlora.com Order Form'!$B$13="","",'RussianFlora.com Order Form'!$B$13)</f>
        <v/>
      </c>
      <c r="F16" s="13" t="str">
        <f>IF('RussianFlora.com Order Form'!$B$14="","",'RussianFlora.com Order Form'!$B$14)</f>
        <v/>
      </c>
      <c r="G16" s="13" t="str">
        <f>IF('RussianFlora.com Order Form'!$B$15="","",'RussianFlora.com Order Form'!$B$15)</f>
        <v/>
      </c>
      <c r="H16" s="13" t="str">
        <f>IF('RussianFlora.com Order Form'!$B$16="","",'RussianFlora.com Order Form'!$B$16)</f>
        <v/>
      </c>
      <c r="I16" s="13" t="str">
        <f>IF('RussianFlora.com Order Form'!$B$17="","",'RussianFlora.com Order Form'!$B$17)</f>
        <v/>
      </c>
      <c r="J16" s="26" t="str">
        <f>IF('RussianFlora.com Order Form'!C48="","",'RussianFlora.com Order Form'!C48)</f>
        <v/>
      </c>
      <c r="K16" s="13" t="str">
        <f>IF('RussianFlora.com Order Form'!I48="","",'RussianFlora.com Order Form'!I48)</f>
        <v/>
      </c>
      <c r="L16" s="13" t="str">
        <f>IF('RussianFlora.com Order Form'!D48="","",'RussianFlora.com Order Form'!D48)</f>
        <v/>
      </c>
      <c r="M16" s="26" t="str">
        <f>IF('RussianFlora.com Order Form'!F48="","",'RussianFlora.com Order Form'!F48)</f>
        <v/>
      </c>
      <c r="N16" s="26" t="str">
        <f>IF('RussianFlora.com Order Form'!G48="","",'RussianFlora.com Order Form'!G48)</f>
        <v/>
      </c>
      <c r="O16" s="26" t="str">
        <f>IF('RussianFlora.com Order Form'!E48="","",'RussianFlora.com Order Form'!E48)</f>
        <v/>
      </c>
      <c r="P16" s="26" t="str">
        <f>IF('RussianFlora.com Order Form'!H48="","",'RussianFlora.com Order Form'!H48)</f>
        <v/>
      </c>
      <c r="Q16" s="26" t="str">
        <f>IF('RussianFlora.com Order Form'!K48="","",'RussianFlora.com Order Form'!K48)</f>
        <v/>
      </c>
      <c r="R16" s="106" t="str">
        <f>IF('RussianFlora.com Order Form'!M48="","",'RussianFlora.com Order Form'!M48)</f>
        <v/>
      </c>
      <c r="S16" s="14" t="str">
        <f>IF('RussianFlora.com Order Form'!C48="","",'RussianFlora.com Order Form'!N48)</f>
        <v/>
      </c>
      <c r="T16" s="14" t="str">
        <f t="shared" si="0"/>
        <v/>
      </c>
      <c r="U16" s="14" t="str">
        <f>IF('RussianFlora.com Order Form'!C48="","",'RussianFlora.com Order Form'!N48+'RussianFlora.com Order Form'!O48)</f>
        <v/>
      </c>
      <c r="V16" s="18" t="str">
        <f>IF('RussianFlora.com Order Form'!D48="","","101")</f>
        <v/>
      </c>
      <c r="W16" s="14" t="str">
        <f t="shared" si="1"/>
        <v/>
      </c>
      <c r="X16" s="14" t="str">
        <f>IF('RussianFlora.com Order Form'!C48="","",'RussianFlora.com Order Form'!S48)</f>
        <v/>
      </c>
      <c r="Y16" s="14" t="str">
        <f>IF('RussianFlora.com Order Form'!C48="","","0")</f>
        <v/>
      </c>
      <c r="Z16" s="14" t="str">
        <f>IF('RussianFlora.com Order Form'!C48="","",'RussianFlora.com Order Form'!R48)</f>
        <v/>
      </c>
      <c r="AA16" s="14" t="str">
        <f>IF('RussianFlora.com Order Form'!C48="","",'RussianFlora.com Order Form'!T48)</f>
        <v/>
      </c>
      <c r="AC16" s="26" t="str">
        <f>IF('RussianFlora.com Order Form'!W48="","",'RussianFlora.com Order Form'!W48)</f>
        <v/>
      </c>
      <c r="AD16" s="25" t="str">
        <f>IF('RussianFlora.com Order Form'!U48="","",'RussianFlora.com Order Form'!U48)</f>
        <v/>
      </c>
      <c r="AE16" t="str">
        <f>IF('RussianFlora.com Order Form'!D48="","","5")</f>
        <v/>
      </c>
      <c r="AF16" t="str">
        <f>IF('RussianFlora.com Order Form'!D48="","","CC")</f>
        <v/>
      </c>
      <c r="AG16"/>
      <c r="AH16" t="str">
        <f>IF('RussianFlora.com Order Form'!L48="","",'RussianFlora.com Order Form'!L48)</f>
        <v/>
      </c>
      <c r="AI16" s="13" t="str">
        <f t="shared" si="2"/>
        <v/>
      </c>
      <c r="AJ16" s="13"/>
      <c r="AK16" s="13" t="str">
        <f>IF('RussianFlora.com Order Form'!$B$19="","",'RussianFlora.com Order Form'!$B$19)</f>
        <v xml:space="preserve"> </v>
      </c>
      <c r="AL16" s="13" t="str">
        <f>IF('RussianFlora.com Order Form'!$B$10="","",'RussianFlora.com Order Form'!$B$10)</f>
        <v/>
      </c>
      <c r="AM16" t="str">
        <f>IF('RussianFlora.com Order Form'!J48="","",'RussianFlora.com Order Form'!J48)</f>
        <v/>
      </c>
      <c r="AN16" t="str">
        <f>IF('RussianFlora.com Order Form'!B48="","",'RussianFlora.com Order Form'!B48)</f>
        <v/>
      </c>
      <c r="AO16" s="13">
        <f>'RussianFlora.com Order Form'!$B$20</f>
        <v>0</v>
      </c>
      <c r="AP16" s="13">
        <f>'RussianFlora.com Order Form'!$B$21</f>
        <v>0</v>
      </c>
      <c r="AQ16" s="13" t="str">
        <f>'RussianFlora.com Order Form'!$B$22</f>
        <v>russianflora.com</v>
      </c>
      <c r="AR16" s="13">
        <f>'RussianFlora.com Order Form'!$B$18</f>
        <v>0</v>
      </c>
      <c r="AS16">
        <f>'RussianFlora.com Order Form'!X48</f>
        <v>0</v>
      </c>
      <c r="AT16" s="2">
        <f>'RussianFlora.com Order Form'!A48</f>
        <v>0</v>
      </c>
    </row>
    <row r="17" spans="1:46" x14ac:dyDescent="0.2">
      <c r="A17" s="13" t="str">
        <f>IF('RussianFlora.com Order Form'!A49="","",'RussianFlora.com Order Form'!A49)</f>
        <v/>
      </c>
      <c r="B17" s="13" t="str">
        <f>IF('RussianFlora.com Order Form'!$B$9="","",'RussianFlora.com Order Form'!$B$9)</f>
        <v/>
      </c>
      <c r="C17" s="13" t="str">
        <f>IF('RussianFlora.com Order Form'!$B$11="","",'RussianFlora.com Order Form'!$B$11)</f>
        <v/>
      </c>
      <c r="D17" s="13" t="str">
        <f>IF('RussianFlora.com Order Form'!$B$12="","",'RussianFlora.com Order Form'!$B$12)</f>
        <v/>
      </c>
      <c r="E17" s="13" t="str">
        <f>IF('RussianFlora.com Order Form'!$B$13="","",'RussianFlora.com Order Form'!$B$13)</f>
        <v/>
      </c>
      <c r="F17" s="13" t="str">
        <f>IF('RussianFlora.com Order Form'!$B$14="","",'RussianFlora.com Order Form'!$B$14)</f>
        <v/>
      </c>
      <c r="G17" s="13" t="str">
        <f>IF('RussianFlora.com Order Form'!$B$15="","",'RussianFlora.com Order Form'!$B$15)</f>
        <v/>
      </c>
      <c r="H17" s="13" t="str">
        <f>IF('RussianFlora.com Order Form'!$B$16="","",'RussianFlora.com Order Form'!$B$16)</f>
        <v/>
      </c>
      <c r="I17" s="13" t="str">
        <f>IF('RussianFlora.com Order Form'!$B$17="","",'RussianFlora.com Order Form'!$B$17)</f>
        <v/>
      </c>
      <c r="J17" s="26" t="str">
        <f>IF('RussianFlora.com Order Form'!C49="","",'RussianFlora.com Order Form'!C49)</f>
        <v/>
      </c>
      <c r="K17" s="13" t="str">
        <f>IF('RussianFlora.com Order Form'!I49="","",'RussianFlora.com Order Form'!I49)</f>
        <v/>
      </c>
      <c r="L17" s="13" t="str">
        <f>IF('RussianFlora.com Order Form'!D49="","",'RussianFlora.com Order Form'!D49)</f>
        <v/>
      </c>
      <c r="M17" s="26" t="str">
        <f>IF('RussianFlora.com Order Form'!F49="","",'RussianFlora.com Order Form'!F49)</f>
        <v/>
      </c>
      <c r="N17" s="26" t="str">
        <f>IF('RussianFlora.com Order Form'!G49="","",'RussianFlora.com Order Form'!G49)</f>
        <v/>
      </c>
      <c r="O17" s="26" t="str">
        <f>IF('RussianFlora.com Order Form'!E49="","",'RussianFlora.com Order Form'!E49)</f>
        <v/>
      </c>
      <c r="P17" s="26" t="str">
        <f>IF('RussianFlora.com Order Form'!H49="","",'RussianFlora.com Order Form'!H49)</f>
        <v/>
      </c>
      <c r="Q17" s="26" t="str">
        <f>IF('RussianFlora.com Order Form'!K49="","",'RussianFlora.com Order Form'!K49)</f>
        <v/>
      </c>
      <c r="R17" s="106" t="str">
        <f>IF('RussianFlora.com Order Form'!M49="","",'RussianFlora.com Order Form'!M49)</f>
        <v/>
      </c>
      <c r="S17" s="14" t="str">
        <f>IF('RussianFlora.com Order Form'!C49="","",'RussianFlora.com Order Form'!N49)</f>
        <v/>
      </c>
      <c r="T17" s="14" t="str">
        <f t="shared" si="0"/>
        <v/>
      </c>
      <c r="U17" s="14" t="str">
        <f>IF('RussianFlora.com Order Form'!C49="","",'RussianFlora.com Order Form'!N49+'RussianFlora.com Order Form'!O49)</f>
        <v/>
      </c>
      <c r="V17" s="18" t="str">
        <f>IF('RussianFlora.com Order Form'!D49="","","101")</f>
        <v/>
      </c>
      <c r="W17" s="14" t="str">
        <f t="shared" si="1"/>
        <v/>
      </c>
      <c r="X17" s="14" t="str">
        <f>IF('RussianFlora.com Order Form'!C49="","",'RussianFlora.com Order Form'!S49)</f>
        <v/>
      </c>
      <c r="Y17" s="14" t="str">
        <f>IF('RussianFlora.com Order Form'!C49="","","0")</f>
        <v/>
      </c>
      <c r="Z17" s="14" t="str">
        <f>IF('RussianFlora.com Order Form'!C49="","",'RussianFlora.com Order Form'!R49)</f>
        <v/>
      </c>
      <c r="AA17" s="14" t="str">
        <f>IF('RussianFlora.com Order Form'!C49="","",'RussianFlora.com Order Form'!T49)</f>
        <v/>
      </c>
      <c r="AC17" s="26" t="str">
        <f>IF('RussianFlora.com Order Form'!W49="","",'RussianFlora.com Order Form'!W49)</f>
        <v/>
      </c>
      <c r="AD17" s="25" t="str">
        <f>IF('RussianFlora.com Order Form'!U49="","",'RussianFlora.com Order Form'!U49)</f>
        <v/>
      </c>
      <c r="AE17" t="str">
        <f>IF('RussianFlora.com Order Form'!D49="","","5")</f>
        <v/>
      </c>
      <c r="AF17" t="str">
        <f>IF('RussianFlora.com Order Form'!D49="","","CC")</f>
        <v/>
      </c>
      <c r="AG17"/>
      <c r="AH17" t="str">
        <f>IF('RussianFlora.com Order Form'!L49="","",'RussianFlora.com Order Form'!L49)</f>
        <v/>
      </c>
      <c r="AI17" s="13" t="str">
        <f t="shared" si="2"/>
        <v/>
      </c>
      <c r="AJ17" s="13"/>
      <c r="AK17" s="13" t="str">
        <f>IF('RussianFlora.com Order Form'!$B$19="","",'RussianFlora.com Order Form'!$B$19)</f>
        <v xml:space="preserve"> </v>
      </c>
      <c r="AL17" s="13" t="str">
        <f>IF('RussianFlora.com Order Form'!$B$10="","",'RussianFlora.com Order Form'!$B$10)</f>
        <v/>
      </c>
      <c r="AM17" t="str">
        <f>IF('RussianFlora.com Order Form'!J49="","",'RussianFlora.com Order Form'!J49)</f>
        <v/>
      </c>
      <c r="AN17" t="str">
        <f>IF('RussianFlora.com Order Form'!B49="","",'RussianFlora.com Order Form'!B49)</f>
        <v/>
      </c>
      <c r="AO17" s="13">
        <f>'RussianFlora.com Order Form'!$B$20</f>
        <v>0</v>
      </c>
      <c r="AP17" s="13">
        <f>'RussianFlora.com Order Form'!$B$21</f>
        <v>0</v>
      </c>
      <c r="AQ17" s="13" t="str">
        <f>'RussianFlora.com Order Form'!$B$22</f>
        <v>russianflora.com</v>
      </c>
      <c r="AR17" s="13">
        <f>'RussianFlora.com Order Form'!$B$18</f>
        <v>0</v>
      </c>
      <c r="AS17">
        <f>'RussianFlora.com Order Form'!X49</f>
        <v>0</v>
      </c>
      <c r="AT17" s="2">
        <f>'RussianFlora.com Order Form'!A49</f>
        <v>0</v>
      </c>
    </row>
    <row r="18" spans="1:46" x14ac:dyDescent="0.2">
      <c r="A18" s="13" t="str">
        <f>IF('RussianFlora.com Order Form'!A50="","",'RussianFlora.com Order Form'!A50)</f>
        <v/>
      </c>
      <c r="B18" s="13" t="str">
        <f>IF('RussianFlora.com Order Form'!$B$9="","",'RussianFlora.com Order Form'!$B$9)</f>
        <v/>
      </c>
      <c r="C18" s="13" t="str">
        <f>IF('RussianFlora.com Order Form'!$B$11="","",'RussianFlora.com Order Form'!$B$11)</f>
        <v/>
      </c>
      <c r="D18" s="13" t="str">
        <f>IF('RussianFlora.com Order Form'!$B$12="","",'RussianFlora.com Order Form'!$B$12)</f>
        <v/>
      </c>
      <c r="E18" s="13" t="str">
        <f>IF('RussianFlora.com Order Form'!$B$13="","",'RussianFlora.com Order Form'!$B$13)</f>
        <v/>
      </c>
      <c r="F18" s="13" t="str">
        <f>IF('RussianFlora.com Order Form'!$B$14="","",'RussianFlora.com Order Form'!$B$14)</f>
        <v/>
      </c>
      <c r="G18" s="13" t="str">
        <f>IF('RussianFlora.com Order Form'!$B$15="","",'RussianFlora.com Order Form'!$B$15)</f>
        <v/>
      </c>
      <c r="H18" s="13" t="str">
        <f>IF('RussianFlora.com Order Form'!$B$16="","",'RussianFlora.com Order Form'!$B$16)</f>
        <v/>
      </c>
      <c r="I18" s="13" t="str">
        <f>IF('RussianFlora.com Order Form'!$B$17="","",'RussianFlora.com Order Form'!$B$17)</f>
        <v/>
      </c>
      <c r="J18" s="26" t="str">
        <f>IF('RussianFlora.com Order Form'!C50="","",'RussianFlora.com Order Form'!C50)</f>
        <v/>
      </c>
      <c r="K18" s="13" t="str">
        <f>IF('RussianFlora.com Order Form'!I50="","",'RussianFlora.com Order Form'!I50)</f>
        <v/>
      </c>
      <c r="L18" s="13" t="str">
        <f>IF('RussianFlora.com Order Form'!D50="","",'RussianFlora.com Order Form'!D50)</f>
        <v/>
      </c>
      <c r="M18" s="26" t="str">
        <f>IF('RussianFlora.com Order Form'!F50="","",'RussianFlora.com Order Form'!F50)</f>
        <v/>
      </c>
      <c r="N18" s="26" t="str">
        <f>IF('RussianFlora.com Order Form'!G50="","",'RussianFlora.com Order Form'!G50)</f>
        <v/>
      </c>
      <c r="O18" s="26" t="str">
        <f>IF('RussianFlora.com Order Form'!E50="","",'RussianFlora.com Order Form'!E50)</f>
        <v/>
      </c>
      <c r="P18" s="26" t="str">
        <f>IF('RussianFlora.com Order Form'!H50="","",'RussianFlora.com Order Form'!H50)</f>
        <v/>
      </c>
      <c r="Q18" s="26" t="str">
        <f>IF('RussianFlora.com Order Form'!K50="","",'RussianFlora.com Order Form'!K50)</f>
        <v/>
      </c>
      <c r="R18" s="106" t="str">
        <f>IF('RussianFlora.com Order Form'!M50="","",'RussianFlora.com Order Form'!M50)</f>
        <v/>
      </c>
      <c r="S18" s="14" t="str">
        <f>IF('RussianFlora.com Order Form'!C50="","",'RussianFlora.com Order Form'!N50)</f>
        <v/>
      </c>
      <c r="T18" s="14" t="str">
        <f t="shared" si="0"/>
        <v/>
      </c>
      <c r="U18" s="14" t="str">
        <f>IF('RussianFlora.com Order Form'!C50="","",'RussianFlora.com Order Form'!N50+'RussianFlora.com Order Form'!O50)</f>
        <v/>
      </c>
      <c r="V18" s="18" t="str">
        <f>IF('RussianFlora.com Order Form'!D50="","","101")</f>
        <v/>
      </c>
      <c r="W18" s="14" t="str">
        <f t="shared" si="1"/>
        <v/>
      </c>
      <c r="X18" s="14" t="str">
        <f>IF('RussianFlora.com Order Form'!C50="","",'RussianFlora.com Order Form'!S50)</f>
        <v/>
      </c>
      <c r="Y18" s="14" t="str">
        <f>IF('RussianFlora.com Order Form'!C50="","","0")</f>
        <v/>
      </c>
      <c r="Z18" s="14" t="str">
        <f>IF('RussianFlora.com Order Form'!C50="","",'RussianFlora.com Order Form'!R50)</f>
        <v/>
      </c>
      <c r="AA18" s="14" t="str">
        <f>IF('RussianFlora.com Order Form'!C50="","",'RussianFlora.com Order Form'!T50)</f>
        <v/>
      </c>
      <c r="AC18" s="26" t="str">
        <f>IF('RussianFlora.com Order Form'!W50="","",'RussianFlora.com Order Form'!W50)</f>
        <v/>
      </c>
      <c r="AD18" s="25" t="str">
        <f>IF('RussianFlora.com Order Form'!U50="","",'RussianFlora.com Order Form'!U50)</f>
        <v/>
      </c>
      <c r="AE18" t="str">
        <f>IF('RussianFlora.com Order Form'!D50="","","5")</f>
        <v/>
      </c>
      <c r="AF18" t="str">
        <f>IF('RussianFlora.com Order Form'!D50="","","CC")</f>
        <v/>
      </c>
      <c r="AG18"/>
      <c r="AH18" t="str">
        <f>IF('RussianFlora.com Order Form'!L50="","",'RussianFlora.com Order Form'!L50)</f>
        <v/>
      </c>
      <c r="AI18" s="13" t="str">
        <f t="shared" si="2"/>
        <v/>
      </c>
      <c r="AJ18" s="13"/>
      <c r="AK18" s="13" t="str">
        <f>IF('RussianFlora.com Order Form'!$B$19="","",'RussianFlora.com Order Form'!$B$19)</f>
        <v xml:space="preserve"> </v>
      </c>
      <c r="AL18" s="13" t="str">
        <f>IF('RussianFlora.com Order Form'!$B$10="","",'RussianFlora.com Order Form'!$B$10)</f>
        <v/>
      </c>
      <c r="AM18" t="str">
        <f>IF('RussianFlora.com Order Form'!J50="","",'RussianFlora.com Order Form'!J50)</f>
        <v/>
      </c>
      <c r="AN18" t="str">
        <f>IF('RussianFlora.com Order Form'!B50="","",'RussianFlora.com Order Form'!B50)</f>
        <v/>
      </c>
      <c r="AO18" s="13">
        <f>'RussianFlora.com Order Form'!$B$20</f>
        <v>0</v>
      </c>
      <c r="AP18" s="13">
        <f>'RussianFlora.com Order Form'!$B$21</f>
        <v>0</v>
      </c>
      <c r="AQ18" s="13" t="str">
        <f>'RussianFlora.com Order Form'!$B$22</f>
        <v>russianflora.com</v>
      </c>
      <c r="AR18" s="13">
        <f>'RussianFlora.com Order Form'!$B$18</f>
        <v>0</v>
      </c>
      <c r="AS18">
        <f>'RussianFlora.com Order Form'!X50</f>
        <v>0</v>
      </c>
      <c r="AT18" s="2">
        <f>'RussianFlora.com Order Form'!A50</f>
        <v>0</v>
      </c>
    </row>
    <row r="19" spans="1:46" x14ac:dyDescent="0.2">
      <c r="A19" s="13" t="str">
        <f>IF('RussianFlora.com Order Form'!A51="","",'RussianFlora.com Order Form'!A51)</f>
        <v/>
      </c>
      <c r="B19" s="13" t="str">
        <f>IF('RussianFlora.com Order Form'!$B$9="","",'RussianFlora.com Order Form'!$B$9)</f>
        <v/>
      </c>
      <c r="C19" s="13" t="str">
        <f>IF('RussianFlora.com Order Form'!$B$11="","",'RussianFlora.com Order Form'!$B$11)</f>
        <v/>
      </c>
      <c r="D19" s="13" t="str">
        <f>IF('RussianFlora.com Order Form'!$B$12="","",'RussianFlora.com Order Form'!$B$12)</f>
        <v/>
      </c>
      <c r="E19" s="13" t="str">
        <f>IF('RussianFlora.com Order Form'!$B$13="","",'RussianFlora.com Order Form'!$B$13)</f>
        <v/>
      </c>
      <c r="F19" s="13" t="str">
        <f>IF('RussianFlora.com Order Form'!$B$14="","",'RussianFlora.com Order Form'!$B$14)</f>
        <v/>
      </c>
      <c r="G19" s="13" t="str">
        <f>IF('RussianFlora.com Order Form'!$B$15="","",'RussianFlora.com Order Form'!$B$15)</f>
        <v/>
      </c>
      <c r="H19" s="13" t="str">
        <f>IF('RussianFlora.com Order Form'!$B$16="","",'RussianFlora.com Order Form'!$B$16)</f>
        <v/>
      </c>
      <c r="I19" s="13" t="str">
        <f>IF('RussianFlora.com Order Form'!$B$17="","",'RussianFlora.com Order Form'!$B$17)</f>
        <v/>
      </c>
      <c r="J19" s="26" t="str">
        <f>IF('RussianFlora.com Order Form'!C51="","",'RussianFlora.com Order Form'!C51)</f>
        <v/>
      </c>
      <c r="K19" s="13" t="str">
        <f>IF('RussianFlora.com Order Form'!I51="","",'RussianFlora.com Order Form'!I51)</f>
        <v/>
      </c>
      <c r="L19" s="13" t="str">
        <f>IF('RussianFlora.com Order Form'!D51="","",'RussianFlora.com Order Form'!D51)</f>
        <v/>
      </c>
      <c r="M19" s="26" t="str">
        <f>IF('RussianFlora.com Order Form'!F51="","",'RussianFlora.com Order Form'!F51)</f>
        <v/>
      </c>
      <c r="N19" s="26" t="str">
        <f>IF('RussianFlora.com Order Form'!G51="","",'RussianFlora.com Order Form'!G51)</f>
        <v/>
      </c>
      <c r="O19" s="26" t="str">
        <f>IF('RussianFlora.com Order Form'!E51="","",'RussianFlora.com Order Form'!E51)</f>
        <v/>
      </c>
      <c r="P19" s="26" t="str">
        <f>IF('RussianFlora.com Order Form'!H51="","",'RussianFlora.com Order Form'!H51)</f>
        <v/>
      </c>
      <c r="Q19" s="26" t="str">
        <f>IF('RussianFlora.com Order Form'!K51="","",'RussianFlora.com Order Form'!K51)</f>
        <v/>
      </c>
      <c r="R19" s="106" t="str">
        <f>IF('RussianFlora.com Order Form'!M51="","",'RussianFlora.com Order Form'!M51)</f>
        <v/>
      </c>
      <c r="S19" s="14" t="str">
        <f>IF('RussianFlora.com Order Form'!C51="","",'RussianFlora.com Order Form'!N51)</f>
        <v/>
      </c>
      <c r="T19" s="14" t="str">
        <f t="shared" si="0"/>
        <v/>
      </c>
      <c r="U19" s="14" t="str">
        <f>IF('RussianFlora.com Order Form'!C51="","",'RussianFlora.com Order Form'!N51+'RussianFlora.com Order Form'!O51)</f>
        <v/>
      </c>
      <c r="V19" s="18" t="str">
        <f>IF('RussianFlora.com Order Form'!D51="","","101")</f>
        <v/>
      </c>
      <c r="W19" s="14" t="str">
        <f t="shared" si="1"/>
        <v/>
      </c>
      <c r="X19" s="14" t="str">
        <f>IF('RussianFlora.com Order Form'!C51="","",'RussianFlora.com Order Form'!S51)</f>
        <v/>
      </c>
      <c r="Y19" s="14" t="str">
        <f>IF('RussianFlora.com Order Form'!C51="","","0")</f>
        <v/>
      </c>
      <c r="Z19" s="14" t="str">
        <f>IF('RussianFlora.com Order Form'!C51="","",'RussianFlora.com Order Form'!R51)</f>
        <v/>
      </c>
      <c r="AA19" s="14" t="str">
        <f>IF('RussianFlora.com Order Form'!C51="","",'RussianFlora.com Order Form'!T51)</f>
        <v/>
      </c>
      <c r="AC19" s="26" t="str">
        <f>IF('RussianFlora.com Order Form'!W51="","",'RussianFlora.com Order Form'!W51)</f>
        <v/>
      </c>
      <c r="AD19" s="25" t="str">
        <f>IF('RussianFlora.com Order Form'!U51="","",'RussianFlora.com Order Form'!U51)</f>
        <v/>
      </c>
      <c r="AE19" t="str">
        <f>IF('RussianFlora.com Order Form'!D51="","","5")</f>
        <v/>
      </c>
      <c r="AF19" t="str">
        <f>IF('RussianFlora.com Order Form'!D51="","","CC")</f>
        <v/>
      </c>
      <c r="AG19"/>
      <c r="AH19" t="str">
        <f>IF('RussianFlora.com Order Form'!L51="","",'RussianFlora.com Order Form'!L51)</f>
        <v/>
      </c>
      <c r="AI19" s="13" t="str">
        <f t="shared" si="2"/>
        <v/>
      </c>
      <c r="AJ19" s="13"/>
      <c r="AK19" s="13" t="str">
        <f>IF('RussianFlora.com Order Form'!$B$19="","",'RussianFlora.com Order Form'!$B$19)</f>
        <v xml:space="preserve"> </v>
      </c>
      <c r="AL19" s="13" t="str">
        <f>IF('RussianFlora.com Order Form'!$B$10="","",'RussianFlora.com Order Form'!$B$10)</f>
        <v/>
      </c>
      <c r="AM19" t="str">
        <f>IF('RussianFlora.com Order Form'!J51="","",'RussianFlora.com Order Form'!J51)</f>
        <v/>
      </c>
      <c r="AN19" t="str">
        <f>IF('RussianFlora.com Order Form'!B51="","",'RussianFlora.com Order Form'!B51)</f>
        <v/>
      </c>
      <c r="AO19" s="13">
        <f>'RussianFlora.com Order Form'!$B$20</f>
        <v>0</v>
      </c>
      <c r="AP19" s="13">
        <f>'RussianFlora.com Order Form'!$B$21</f>
        <v>0</v>
      </c>
      <c r="AQ19" s="13" t="str">
        <f>'RussianFlora.com Order Form'!$B$22</f>
        <v>russianflora.com</v>
      </c>
      <c r="AR19" s="13">
        <f>'RussianFlora.com Order Form'!$B$18</f>
        <v>0</v>
      </c>
      <c r="AS19">
        <f>'RussianFlora.com Order Form'!X51</f>
        <v>0</v>
      </c>
      <c r="AT19" s="2">
        <f>'RussianFlora.com Order Form'!A51</f>
        <v>0</v>
      </c>
    </row>
    <row r="20" spans="1:46" x14ac:dyDescent="0.2">
      <c r="A20" s="13" t="str">
        <f>IF('RussianFlora.com Order Form'!A52="","",'RussianFlora.com Order Form'!A52)</f>
        <v/>
      </c>
      <c r="B20" s="13" t="str">
        <f>IF('RussianFlora.com Order Form'!$B$9="","",'RussianFlora.com Order Form'!$B$9)</f>
        <v/>
      </c>
      <c r="C20" s="13" t="str">
        <f>IF('RussianFlora.com Order Form'!$B$11="","",'RussianFlora.com Order Form'!$B$11)</f>
        <v/>
      </c>
      <c r="D20" s="13" t="str">
        <f>IF('RussianFlora.com Order Form'!$B$12="","",'RussianFlora.com Order Form'!$B$12)</f>
        <v/>
      </c>
      <c r="E20" s="13" t="str">
        <f>IF('RussianFlora.com Order Form'!$B$13="","",'RussianFlora.com Order Form'!$B$13)</f>
        <v/>
      </c>
      <c r="F20" s="13" t="str">
        <f>IF('RussianFlora.com Order Form'!$B$14="","",'RussianFlora.com Order Form'!$B$14)</f>
        <v/>
      </c>
      <c r="G20" s="13" t="str">
        <f>IF('RussianFlora.com Order Form'!$B$15="","",'RussianFlora.com Order Form'!$B$15)</f>
        <v/>
      </c>
      <c r="H20" s="13" t="str">
        <f>IF('RussianFlora.com Order Form'!$B$16="","",'RussianFlora.com Order Form'!$B$16)</f>
        <v/>
      </c>
      <c r="I20" s="13" t="str">
        <f>IF('RussianFlora.com Order Form'!$B$17="","",'RussianFlora.com Order Form'!$B$17)</f>
        <v/>
      </c>
      <c r="J20" s="26" t="str">
        <f>IF('RussianFlora.com Order Form'!C52="","",'RussianFlora.com Order Form'!C52)</f>
        <v/>
      </c>
      <c r="K20" s="13" t="str">
        <f>IF('RussianFlora.com Order Form'!I52="","",'RussianFlora.com Order Form'!I52)</f>
        <v/>
      </c>
      <c r="L20" s="13" t="str">
        <f>IF('RussianFlora.com Order Form'!D52="","",'RussianFlora.com Order Form'!D52)</f>
        <v/>
      </c>
      <c r="M20" s="26" t="str">
        <f>IF('RussianFlora.com Order Form'!F52="","",'RussianFlora.com Order Form'!F52)</f>
        <v/>
      </c>
      <c r="N20" s="26" t="str">
        <f>IF('RussianFlora.com Order Form'!G52="","",'RussianFlora.com Order Form'!G52)</f>
        <v/>
      </c>
      <c r="O20" s="26" t="str">
        <f>IF('RussianFlora.com Order Form'!E52="","",'RussianFlora.com Order Form'!E52)</f>
        <v/>
      </c>
      <c r="P20" s="26" t="str">
        <f>IF('RussianFlora.com Order Form'!H52="","",'RussianFlora.com Order Form'!H52)</f>
        <v/>
      </c>
      <c r="Q20" s="26" t="str">
        <f>IF('RussianFlora.com Order Form'!K52="","",'RussianFlora.com Order Form'!K52)</f>
        <v/>
      </c>
      <c r="R20" s="106" t="str">
        <f>IF('RussianFlora.com Order Form'!M52="","",'RussianFlora.com Order Form'!M52)</f>
        <v/>
      </c>
      <c r="S20" s="14" t="str">
        <f>IF('RussianFlora.com Order Form'!C52="","",'RussianFlora.com Order Form'!N52)</f>
        <v/>
      </c>
      <c r="T20" s="14" t="str">
        <f t="shared" si="0"/>
        <v/>
      </c>
      <c r="U20" s="14" t="str">
        <f>IF('RussianFlora.com Order Form'!C52="","",'RussianFlora.com Order Form'!N52+'RussianFlora.com Order Form'!O52)</f>
        <v/>
      </c>
      <c r="V20" s="18" t="str">
        <f>IF('RussianFlora.com Order Form'!D52="","","101")</f>
        <v/>
      </c>
      <c r="W20" s="14" t="str">
        <f t="shared" si="1"/>
        <v/>
      </c>
      <c r="X20" s="14" t="str">
        <f>IF('RussianFlora.com Order Form'!C52="","",'RussianFlora.com Order Form'!S52)</f>
        <v/>
      </c>
      <c r="Y20" s="14" t="str">
        <f>IF('RussianFlora.com Order Form'!C52="","","0")</f>
        <v/>
      </c>
      <c r="Z20" s="14" t="str">
        <f>IF('RussianFlora.com Order Form'!C52="","",'RussianFlora.com Order Form'!R52)</f>
        <v/>
      </c>
      <c r="AA20" s="14" t="str">
        <f>IF('RussianFlora.com Order Form'!C52="","",'RussianFlora.com Order Form'!T52)</f>
        <v/>
      </c>
      <c r="AC20" s="26" t="str">
        <f>IF('RussianFlora.com Order Form'!W52="","",'RussianFlora.com Order Form'!W52)</f>
        <v/>
      </c>
      <c r="AD20" s="25" t="str">
        <f>IF('RussianFlora.com Order Form'!U52="","",'RussianFlora.com Order Form'!U52)</f>
        <v/>
      </c>
      <c r="AE20" t="str">
        <f>IF('RussianFlora.com Order Form'!D52="","","5")</f>
        <v/>
      </c>
      <c r="AF20" t="str">
        <f>IF('RussianFlora.com Order Form'!D52="","","CC")</f>
        <v/>
      </c>
      <c r="AG20"/>
      <c r="AH20" t="str">
        <f>IF('RussianFlora.com Order Form'!L52="","",'RussianFlora.com Order Form'!L52)</f>
        <v/>
      </c>
      <c r="AI20" s="13" t="str">
        <f t="shared" si="2"/>
        <v/>
      </c>
      <c r="AJ20" s="13"/>
      <c r="AK20" s="13" t="str">
        <f>IF('RussianFlora.com Order Form'!$B$19="","",'RussianFlora.com Order Form'!$B$19)</f>
        <v xml:space="preserve"> </v>
      </c>
      <c r="AL20" s="13" t="str">
        <f>IF('RussianFlora.com Order Form'!$B$10="","",'RussianFlora.com Order Form'!$B$10)</f>
        <v/>
      </c>
      <c r="AM20" t="str">
        <f>IF('RussianFlora.com Order Form'!J52="","",'RussianFlora.com Order Form'!J52)</f>
        <v/>
      </c>
      <c r="AN20" t="str">
        <f>IF('RussianFlora.com Order Form'!B52="","",'RussianFlora.com Order Form'!B52)</f>
        <v/>
      </c>
      <c r="AO20" s="13">
        <f>'RussianFlora.com Order Form'!$B$20</f>
        <v>0</v>
      </c>
      <c r="AP20" s="13">
        <f>'RussianFlora.com Order Form'!$B$21</f>
        <v>0</v>
      </c>
      <c r="AQ20" s="13" t="str">
        <f>'RussianFlora.com Order Form'!$B$22</f>
        <v>russianflora.com</v>
      </c>
      <c r="AR20" s="13">
        <f>'RussianFlora.com Order Form'!$B$18</f>
        <v>0</v>
      </c>
      <c r="AS20">
        <f>'RussianFlora.com Order Form'!X52</f>
        <v>0</v>
      </c>
      <c r="AT20" s="2">
        <f>'RussianFlora.com Order Form'!A52</f>
        <v>0</v>
      </c>
    </row>
    <row r="21" spans="1:46" x14ac:dyDescent="0.2">
      <c r="A21" s="13" t="str">
        <f>IF('RussianFlora.com Order Form'!A53="","",'RussianFlora.com Order Form'!A53)</f>
        <v/>
      </c>
      <c r="B21" s="13" t="str">
        <f>IF('RussianFlora.com Order Form'!$B$9="","",'RussianFlora.com Order Form'!$B$9)</f>
        <v/>
      </c>
      <c r="C21" s="13" t="str">
        <f>IF('RussianFlora.com Order Form'!$B$11="","",'RussianFlora.com Order Form'!$B$11)</f>
        <v/>
      </c>
      <c r="D21" s="13" t="str">
        <f>IF('RussianFlora.com Order Form'!$B$12="","",'RussianFlora.com Order Form'!$B$12)</f>
        <v/>
      </c>
      <c r="E21" s="13" t="str">
        <f>IF('RussianFlora.com Order Form'!$B$13="","",'RussianFlora.com Order Form'!$B$13)</f>
        <v/>
      </c>
      <c r="F21" s="13" t="str">
        <f>IF('RussianFlora.com Order Form'!$B$14="","",'RussianFlora.com Order Form'!$B$14)</f>
        <v/>
      </c>
      <c r="G21" s="13" t="str">
        <f>IF('RussianFlora.com Order Form'!$B$15="","",'RussianFlora.com Order Form'!$B$15)</f>
        <v/>
      </c>
      <c r="H21" s="13" t="str">
        <f>IF('RussianFlora.com Order Form'!$B$16="","",'RussianFlora.com Order Form'!$B$16)</f>
        <v/>
      </c>
      <c r="I21" s="13" t="str">
        <f>IF('RussianFlora.com Order Form'!$B$17="","",'RussianFlora.com Order Form'!$B$17)</f>
        <v/>
      </c>
      <c r="J21" s="26" t="str">
        <f>IF('RussianFlora.com Order Form'!C53="","",'RussianFlora.com Order Form'!C53)</f>
        <v/>
      </c>
      <c r="K21" s="13" t="str">
        <f>IF('RussianFlora.com Order Form'!I53="","",'RussianFlora.com Order Form'!I53)</f>
        <v/>
      </c>
      <c r="L21" s="13" t="str">
        <f>IF('RussianFlora.com Order Form'!D53="","",'RussianFlora.com Order Form'!D53)</f>
        <v/>
      </c>
      <c r="M21" s="26" t="str">
        <f>IF('RussianFlora.com Order Form'!F53="","",'RussianFlora.com Order Form'!F53)</f>
        <v/>
      </c>
      <c r="N21" s="26" t="str">
        <f>IF('RussianFlora.com Order Form'!G53="","",'RussianFlora.com Order Form'!G53)</f>
        <v/>
      </c>
      <c r="O21" s="26" t="str">
        <f>IF('RussianFlora.com Order Form'!E53="","",'RussianFlora.com Order Form'!E53)</f>
        <v/>
      </c>
      <c r="P21" s="26" t="str">
        <f>IF('RussianFlora.com Order Form'!H53="","",'RussianFlora.com Order Form'!H53)</f>
        <v/>
      </c>
      <c r="Q21" s="26" t="str">
        <f>IF('RussianFlora.com Order Form'!K53="","",'RussianFlora.com Order Form'!K53)</f>
        <v/>
      </c>
      <c r="R21" s="106" t="str">
        <f>IF('RussianFlora.com Order Form'!M53="","",'RussianFlora.com Order Form'!M53)</f>
        <v/>
      </c>
      <c r="S21" s="14" t="str">
        <f>IF('RussianFlora.com Order Form'!C53="","",'RussianFlora.com Order Form'!N53)</f>
        <v/>
      </c>
      <c r="T21" s="14" t="str">
        <f t="shared" si="0"/>
        <v/>
      </c>
      <c r="U21" s="14" t="str">
        <f>IF('RussianFlora.com Order Form'!C53="","",'RussianFlora.com Order Form'!N53+'RussianFlora.com Order Form'!O53)</f>
        <v/>
      </c>
      <c r="V21" s="18" t="str">
        <f>IF('RussianFlora.com Order Form'!D53="","","101")</f>
        <v/>
      </c>
      <c r="W21" s="14" t="str">
        <f t="shared" si="1"/>
        <v/>
      </c>
      <c r="X21" s="14" t="str">
        <f>IF('RussianFlora.com Order Form'!C53="","",'RussianFlora.com Order Form'!S53)</f>
        <v/>
      </c>
      <c r="Y21" s="14" t="str">
        <f>IF('RussianFlora.com Order Form'!C53="","","0")</f>
        <v/>
      </c>
      <c r="Z21" s="14" t="str">
        <f>IF('RussianFlora.com Order Form'!C53="","",'RussianFlora.com Order Form'!R53)</f>
        <v/>
      </c>
      <c r="AA21" s="14" t="str">
        <f>IF('RussianFlora.com Order Form'!C53="","",'RussianFlora.com Order Form'!T53)</f>
        <v/>
      </c>
      <c r="AC21" s="26" t="str">
        <f>IF('RussianFlora.com Order Form'!W53="","",'RussianFlora.com Order Form'!W53)</f>
        <v/>
      </c>
      <c r="AD21" s="25" t="str">
        <f>IF('RussianFlora.com Order Form'!U53="","",'RussianFlora.com Order Form'!U53)</f>
        <v/>
      </c>
      <c r="AE21" t="str">
        <f>IF('RussianFlora.com Order Form'!D53="","","5")</f>
        <v/>
      </c>
      <c r="AF21" t="str">
        <f>IF('RussianFlora.com Order Form'!D53="","","CC")</f>
        <v/>
      </c>
      <c r="AG21"/>
      <c r="AH21" t="str">
        <f>IF('RussianFlora.com Order Form'!L53="","",'RussianFlora.com Order Form'!L53)</f>
        <v/>
      </c>
      <c r="AI21" s="13" t="str">
        <f t="shared" si="2"/>
        <v/>
      </c>
      <c r="AJ21" s="13"/>
      <c r="AK21" s="13" t="str">
        <f>IF('RussianFlora.com Order Form'!$B$19="","",'RussianFlora.com Order Form'!$B$19)</f>
        <v xml:space="preserve"> </v>
      </c>
      <c r="AL21" s="13" t="str">
        <f>IF('RussianFlora.com Order Form'!$B$10="","",'RussianFlora.com Order Form'!$B$10)</f>
        <v/>
      </c>
      <c r="AM21" t="str">
        <f>IF('RussianFlora.com Order Form'!J53="","",'RussianFlora.com Order Form'!J53)</f>
        <v/>
      </c>
      <c r="AN21" t="str">
        <f>IF('RussianFlora.com Order Form'!B53="","",'RussianFlora.com Order Form'!B53)</f>
        <v/>
      </c>
      <c r="AO21" s="13">
        <f>'RussianFlora.com Order Form'!$B$20</f>
        <v>0</v>
      </c>
      <c r="AP21" s="13">
        <f>'RussianFlora.com Order Form'!$B$21</f>
        <v>0</v>
      </c>
      <c r="AQ21" s="13" t="str">
        <f>'RussianFlora.com Order Form'!$B$22</f>
        <v>russianflora.com</v>
      </c>
      <c r="AR21" s="13">
        <f>'RussianFlora.com Order Form'!$B$18</f>
        <v>0</v>
      </c>
      <c r="AS21">
        <f>'RussianFlora.com Order Form'!X53</f>
        <v>0</v>
      </c>
      <c r="AT21" s="2">
        <f>'RussianFlora.com Order Form'!A53</f>
        <v>0</v>
      </c>
    </row>
    <row r="22" spans="1:46" x14ac:dyDescent="0.2">
      <c r="A22" s="13" t="str">
        <f>IF('RussianFlora.com Order Form'!A54="","",'RussianFlora.com Order Form'!A54)</f>
        <v/>
      </c>
      <c r="B22" s="13" t="str">
        <f>IF('RussianFlora.com Order Form'!$B$9="","",'RussianFlora.com Order Form'!$B$9)</f>
        <v/>
      </c>
      <c r="C22" s="13" t="str">
        <f>IF('RussianFlora.com Order Form'!$B$11="","",'RussianFlora.com Order Form'!$B$11)</f>
        <v/>
      </c>
      <c r="D22" s="13" t="str">
        <f>IF('RussianFlora.com Order Form'!$B$12="","",'RussianFlora.com Order Form'!$B$12)</f>
        <v/>
      </c>
      <c r="E22" s="13" t="str">
        <f>IF('RussianFlora.com Order Form'!$B$13="","",'RussianFlora.com Order Form'!$B$13)</f>
        <v/>
      </c>
      <c r="F22" s="13" t="str">
        <f>IF('RussianFlora.com Order Form'!$B$14="","",'RussianFlora.com Order Form'!$B$14)</f>
        <v/>
      </c>
      <c r="G22" s="13" t="str">
        <f>IF('RussianFlora.com Order Form'!$B$15="","",'RussianFlora.com Order Form'!$B$15)</f>
        <v/>
      </c>
      <c r="H22" s="13" t="str">
        <f>IF('RussianFlora.com Order Form'!$B$16="","",'RussianFlora.com Order Form'!$B$16)</f>
        <v/>
      </c>
      <c r="I22" s="13" t="str">
        <f>IF('RussianFlora.com Order Form'!$B$17="","",'RussianFlora.com Order Form'!$B$17)</f>
        <v/>
      </c>
      <c r="J22" s="26" t="str">
        <f>IF('RussianFlora.com Order Form'!C54="","",'RussianFlora.com Order Form'!C54)</f>
        <v/>
      </c>
      <c r="K22" s="13" t="str">
        <f>IF('RussianFlora.com Order Form'!I54="","",'RussianFlora.com Order Form'!I54)</f>
        <v/>
      </c>
      <c r="L22" s="13" t="str">
        <f>IF('RussianFlora.com Order Form'!D54="","",'RussianFlora.com Order Form'!D54)</f>
        <v/>
      </c>
      <c r="M22" s="26" t="str">
        <f>IF('RussianFlora.com Order Form'!F54="","",'RussianFlora.com Order Form'!F54)</f>
        <v/>
      </c>
      <c r="N22" s="26" t="str">
        <f>IF('RussianFlora.com Order Form'!G54="","",'RussianFlora.com Order Form'!G54)</f>
        <v/>
      </c>
      <c r="O22" s="26" t="str">
        <f>IF('RussianFlora.com Order Form'!E54="","",'RussianFlora.com Order Form'!E54)</f>
        <v/>
      </c>
      <c r="P22" s="26" t="str">
        <f>IF('RussianFlora.com Order Form'!H54="","",'RussianFlora.com Order Form'!H54)</f>
        <v/>
      </c>
      <c r="Q22" s="26" t="str">
        <f>IF('RussianFlora.com Order Form'!K54="","",'RussianFlora.com Order Form'!K54)</f>
        <v/>
      </c>
      <c r="R22" s="106" t="str">
        <f>IF('RussianFlora.com Order Form'!M54="","",'RussianFlora.com Order Form'!M54)</f>
        <v/>
      </c>
      <c r="S22" s="14" t="str">
        <f>IF('RussianFlora.com Order Form'!C54="","",'RussianFlora.com Order Form'!N54)</f>
        <v/>
      </c>
      <c r="T22" s="14" t="str">
        <f t="shared" si="0"/>
        <v/>
      </c>
      <c r="U22" s="14" t="str">
        <f>IF('RussianFlora.com Order Form'!C54="","",'RussianFlora.com Order Form'!N54+'RussianFlora.com Order Form'!O54)</f>
        <v/>
      </c>
      <c r="V22" s="18" t="str">
        <f>IF('RussianFlora.com Order Form'!D54="","","101")</f>
        <v/>
      </c>
      <c r="W22" s="14" t="str">
        <f t="shared" si="1"/>
        <v/>
      </c>
      <c r="X22" s="14" t="str">
        <f>IF('RussianFlora.com Order Form'!C54="","",'RussianFlora.com Order Form'!S54)</f>
        <v/>
      </c>
      <c r="Y22" s="14" t="str">
        <f>IF('RussianFlora.com Order Form'!C54="","","0")</f>
        <v/>
      </c>
      <c r="Z22" s="14" t="str">
        <f>IF('RussianFlora.com Order Form'!C54="","",'RussianFlora.com Order Form'!R54)</f>
        <v/>
      </c>
      <c r="AA22" s="14" t="str">
        <f>IF('RussianFlora.com Order Form'!C54="","",'RussianFlora.com Order Form'!T54)</f>
        <v/>
      </c>
      <c r="AC22" s="26" t="str">
        <f>IF('RussianFlora.com Order Form'!W54="","",'RussianFlora.com Order Form'!W54)</f>
        <v/>
      </c>
      <c r="AD22" s="25" t="str">
        <f>IF('RussianFlora.com Order Form'!U54="","",'RussianFlora.com Order Form'!U54)</f>
        <v/>
      </c>
      <c r="AE22" t="str">
        <f>IF('RussianFlora.com Order Form'!D54="","","5")</f>
        <v/>
      </c>
      <c r="AF22" t="str">
        <f>IF('RussianFlora.com Order Form'!D54="","","CC")</f>
        <v/>
      </c>
      <c r="AG22"/>
      <c r="AH22" t="str">
        <f>IF('RussianFlora.com Order Form'!L54="","",'RussianFlora.com Order Form'!L54)</f>
        <v/>
      </c>
      <c r="AI22" s="13" t="str">
        <f t="shared" si="2"/>
        <v/>
      </c>
      <c r="AJ22" s="13"/>
      <c r="AK22" s="13" t="str">
        <f>IF('RussianFlora.com Order Form'!$B$19="","",'RussianFlora.com Order Form'!$B$19)</f>
        <v xml:space="preserve"> </v>
      </c>
      <c r="AL22" s="13" t="str">
        <f>IF('RussianFlora.com Order Form'!$B$10="","",'RussianFlora.com Order Form'!$B$10)</f>
        <v/>
      </c>
      <c r="AM22" t="str">
        <f>IF('RussianFlora.com Order Form'!J54="","",'RussianFlora.com Order Form'!J54)</f>
        <v/>
      </c>
      <c r="AN22" t="str">
        <f>IF('RussianFlora.com Order Form'!B54="","",'RussianFlora.com Order Form'!B54)</f>
        <v/>
      </c>
      <c r="AO22" s="13">
        <f>'RussianFlora.com Order Form'!$B$20</f>
        <v>0</v>
      </c>
      <c r="AP22" s="13">
        <f>'RussianFlora.com Order Form'!$B$21</f>
        <v>0</v>
      </c>
      <c r="AQ22" s="13" t="str">
        <f>'RussianFlora.com Order Form'!$B$22</f>
        <v>russianflora.com</v>
      </c>
      <c r="AR22" s="13">
        <f>'RussianFlora.com Order Form'!$B$18</f>
        <v>0</v>
      </c>
      <c r="AS22">
        <f>'RussianFlora.com Order Form'!X54</f>
        <v>0</v>
      </c>
      <c r="AT22" s="2">
        <f>'RussianFlora.com Order Form'!A54</f>
        <v>0</v>
      </c>
    </row>
    <row r="23" spans="1:46" x14ac:dyDescent="0.2">
      <c r="A23" s="13" t="str">
        <f>IF('RussianFlora.com Order Form'!A55="","",'RussianFlora.com Order Form'!A55)</f>
        <v/>
      </c>
      <c r="B23" s="13" t="str">
        <f>IF('RussianFlora.com Order Form'!$B$9="","",'RussianFlora.com Order Form'!$B$9)</f>
        <v/>
      </c>
      <c r="C23" s="13" t="str">
        <f>IF('RussianFlora.com Order Form'!$B$11="","",'RussianFlora.com Order Form'!$B$11)</f>
        <v/>
      </c>
      <c r="D23" s="13" t="str">
        <f>IF('RussianFlora.com Order Form'!$B$12="","",'RussianFlora.com Order Form'!$B$12)</f>
        <v/>
      </c>
      <c r="E23" s="13" t="str">
        <f>IF('RussianFlora.com Order Form'!$B$13="","",'RussianFlora.com Order Form'!$B$13)</f>
        <v/>
      </c>
      <c r="F23" s="13" t="str">
        <f>IF('RussianFlora.com Order Form'!$B$14="","",'RussianFlora.com Order Form'!$B$14)</f>
        <v/>
      </c>
      <c r="G23" s="13" t="str">
        <f>IF('RussianFlora.com Order Form'!$B$15="","",'RussianFlora.com Order Form'!$B$15)</f>
        <v/>
      </c>
      <c r="H23" s="13" t="str">
        <f>IF('RussianFlora.com Order Form'!$B$16="","",'RussianFlora.com Order Form'!$B$16)</f>
        <v/>
      </c>
      <c r="I23" s="13" t="str">
        <f>IF('RussianFlora.com Order Form'!$B$17="","",'RussianFlora.com Order Form'!$B$17)</f>
        <v/>
      </c>
      <c r="J23" s="26" t="str">
        <f>IF('RussianFlora.com Order Form'!C55="","",'RussianFlora.com Order Form'!C55)</f>
        <v/>
      </c>
      <c r="K23" s="13" t="str">
        <f>IF('RussianFlora.com Order Form'!I55="","",'RussianFlora.com Order Form'!I55)</f>
        <v/>
      </c>
      <c r="L23" s="13" t="str">
        <f>IF('RussianFlora.com Order Form'!D55="","",'RussianFlora.com Order Form'!D55)</f>
        <v/>
      </c>
      <c r="M23" s="26" t="str">
        <f>IF('RussianFlora.com Order Form'!F55="","",'RussianFlora.com Order Form'!F55)</f>
        <v/>
      </c>
      <c r="N23" s="26" t="str">
        <f>IF('RussianFlora.com Order Form'!G55="","",'RussianFlora.com Order Form'!G55)</f>
        <v/>
      </c>
      <c r="O23" s="26" t="str">
        <f>IF('RussianFlora.com Order Form'!E55="","",'RussianFlora.com Order Form'!E55)</f>
        <v/>
      </c>
      <c r="P23" s="26" t="str">
        <f>IF('RussianFlora.com Order Form'!H55="","",'RussianFlora.com Order Form'!H55)</f>
        <v/>
      </c>
      <c r="Q23" s="26" t="str">
        <f>IF('RussianFlora.com Order Form'!K55="","",'RussianFlora.com Order Form'!K55)</f>
        <v/>
      </c>
      <c r="R23" s="106" t="str">
        <f>IF('RussianFlora.com Order Form'!M55="","",'RussianFlora.com Order Form'!M55)</f>
        <v/>
      </c>
      <c r="S23" s="14" t="str">
        <f>IF('RussianFlora.com Order Form'!C55="","",'RussianFlora.com Order Form'!N55)</f>
        <v/>
      </c>
      <c r="T23" s="14" t="str">
        <f t="shared" si="0"/>
        <v/>
      </c>
      <c r="U23" s="14" t="str">
        <f>IF('RussianFlora.com Order Form'!C55="","",'RussianFlora.com Order Form'!N55+'RussianFlora.com Order Form'!O55)</f>
        <v/>
      </c>
      <c r="V23" s="18" t="str">
        <f>IF('RussianFlora.com Order Form'!D55="","","101")</f>
        <v/>
      </c>
      <c r="W23" s="14" t="str">
        <f t="shared" si="1"/>
        <v/>
      </c>
      <c r="X23" s="14" t="str">
        <f>IF('RussianFlora.com Order Form'!C55="","",'RussianFlora.com Order Form'!S55)</f>
        <v/>
      </c>
      <c r="Y23" s="14" t="str">
        <f>IF('RussianFlora.com Order Form'!C55="","","0")</f>
        <v/>
      </c>
      <c r="Z23" s="14" t="str">
        <f>IF('RussianFlora.com Order Form'!C55="","",'RussianFlora.com Order Form'!R55)</f>
        <v/>
      </c>
      <c r="AA23" s="14" t="str">
        <f>IF('RussianFlora.com Order Form'!C55="","",'RussianFlora.com Order Form'!T55)</f>
        <v/>
      </c>
      <c r="AC23" s="26" t="str">
        <f>IF('RussianFlora.com Order Form'!W55="","",'RussianFlora.com Order Form'!W55)</f>
        <v/>
      </c>
      <c r="AD23" s="25" t="str">
        <f>IF('RussianFlora.com Order Form'!U55="","",'RussianFlora.com Order Form'!U55)</f>
        <v/>
      </c>
      <c r="AE23" t="str">
        <f>IF('RussianFlora.com Order Form'!D55="","","5")</f>
        <v/>
      </c>
      <c r="AF23" t="str">
        <f>IF('RussianFlora.com Order Form'!D55="","","CC")</f>
        <v/>
      </c>
      <c r="AG23"/>
      <c r="AH23" t="str">
        <f>IF('RussianFlora.com Order Form'!L55="","",'RussianFlora.com Order Form'!L55)</f>
        <v/>
      </c>
      <c r="AI23" s="13" t="str">
        <f t="shared" si="2"/>
        <v/>
      </c>
      <c r="AJ23" s="13"/>
      <c r="AK23" s="13" t="str">
        <f>IF('RussianFlora.com Order Form'!$B$19="","",'RussianFlora.com Order Form'!$B$19)</f>
        <v xml:space="preserve"> </v>
      </c>
      <c r="AL23" s="13" t="str">
        <f>IF('RussianFlora.com Order Form'!$B$10="","",'RussianFlora.com Order Form'!$B$10)</f>
        <v/>
      </c>
      <c r="AM23" t="str">
        <f>IF('RussianFlora.com Order Form'!J55="","",'RussianFlora.com Order Form'!J55)</f>
        <v/>
      </c>
      <c r="AN23" t="str">
        <f>IF('RussianFlora.com Order Form'!B55="","",'RussianFlora.com Order Form'!B55)</f>
        <v/>
      </c>
      <c r="AO23" s="13">
        <f>'RussianFlora.com Order Form'!$B$20</f>
        <v>0</v>
      </c>
      <c r="AP23" s="13">
        <f>'RussianFlora.com Order Form'!$B$21</f>
        <v>0</v>
      </c>
      <c r="AQ23" s="13" t="str">
        <f>'RussianFlora.com Order Form'!$B$22</f>
        <v>russianflora.com</v>
      </c>
      <c r="AR23" s="13">
        <f>'RussianFlora.com Order Form'!$B$18</f>
        <v>0</v>
      </c>
      <c r="AS23">
        <f>'RussianFlora.com Order Form'!X55</f>
        <v>0</v>
      </c>
      <c r="AT23" s="2">
        <f>'RussianFlora.com Order Form'!A55</f>
        <v>0</v>
      </c>
    </row>
    <row r="24" spans="1:46" x14ac:dyDescent="0.2">
      <c r="A24" s="13" t="str">
        <f>IF('RussianFlora.com Order Form'!A56="","",'RussianFlora.com Order Form'!A56)</f>
        <v/>
      </c>
      <c r="B24" s="13" t="str">
        <f>IF('RussianFlora.com Order Form'!$B$9="","",'RussianFlora.com Order Form'!$B$9)</f>
        <v/>
      </c>
      <c r="C24" s="13" t="str">
        <f>IF('RussianFlora.com Order Form'!$B$11="","",'RussianFlora.com Order Form'!$B$11)</f>
        <v/>
      </c>
      <c r="D24" s="13" t="str">
        <f>IF('RussianFlora.com Order Form'!$B$12="","",'RussianFlora.com Order Form'!$B$12)</f>
        <v/>
      </c>
      <c r="E24" s="13" t="str">
        <f>IF('RussianFlora.com Order Form'!$B$13="","",'RussianFlora.com Order Form'!$B$13)</f>
        <v/>
      </c>
      <c r="F24" s="13" t="str">
        <f>IF('RussianFlora.com Order Form'!$B$14="","",'RussianFlora.com Order Form'!$B$14)</f>
        <v/>
      </c>
      <c r="G24" s="13" t="str">
        <f>IF('RussianFlora.com Order Form'!$B$15="","",'RussianFlora.com Order Form'!$B$15)</f>
        <v/>
      </c>
      <c r="H24" s="13" t="str">
        <f>IF('RussianFlora.com Order Form'!$B$16="","",'RussianFlora.com Order Form'!$B$16)</f>
        <v/>
      </c>
      <c r="I24" s="13" t="str">
        <f>IF('RussianFlora.com Order Form'!$B$17="","",'RussianFlora.com Order Form'!$B$17)</f>
        <v/>
      </c>
      <c r="J24" s="26" t="str">
        <f>IF('RussianFlora.com Order Form'!C56="","",'RussianFlora.com Order Form'!C56)</f>
        <v/>
      </c>
      <c r="K24" s="13" t="str">
        <f>IF('RussianFlora.com Order Form'!I56="","",'RussianFlora.com Order Form'!I56)</f>
        <v/>
      </c>
      <c r="L24" s="13" t="str">
        <f>IF('RussianFlora.com Order Form'!D56="","",'RussianFlora.com Order Form'!D56)</f>
        <v/>
      </c>
      <c r="M24" s="26" t="str">
        <f>IF('RussianFlora.com Order Form'!F56="","",'RussianFlora.com Order Form'!F56)</f>
        <v/>
      </c>
      <c r="N24" s="26" t="str">
        <f>IF('RussianFlora.com Order Form'!G56="","",'RussianFlora.com Order Form'!G56)</f>
        <v/>
      </c>
      <c r="O24" s="26" t="str">
        <f>IF('RussianFlora.com Order Form'!E56="","",'RussianFlora.com Order Form'!E56)</f>
        <v/>
      </c>
      <c r="P24" s="26" t="str">
        <f>IF('RussianFlora.com Order Form'!H56="","",'RussianFlora.com Order Form'!H56)</f>
        <v/>
      </c>
      <c r="Q24" s="26" t="str">
        <f>IF('RussianFlora.com Order Form'!K56="","",'RussianFlora.com Order Form'!K56)</f>
        <v/>
      </c>
      <c r="R24" s="106" t="str">
        <f>IF('RussianFlora.com Order Form'!M56="","",'RussianFlora.com Order Form'!M56)</f>
        <v/>
      </c>
      <c r="S24" s="14" t="str">
        <f>IF('RussianFlora.com Order Form'!C56="","",'RussianFlora.com Order Form'!N56)</f>
        <v/>
      </c>
      <c r="T24" s="14" t="str">
        <f t="shared" si="0"/>
        <v/>
      </c>
      <c r="U24" s="14" t="str">
        <f>IF('RussianFlora.com Order Form'!C56="","",'RussianFlora.com Order Form'!N56+'RussianFlora.com Order Form'!O56)</f>
        <v/>
      </c>
      <c r="V24" s="18" t="str">
        <f>IF('RussianFlora.com Order Form'!D56="","","101")</f>
        <v/>
      </c>
      <c r="W24" s="14" t="str">
        <f t="shared" si="1"/>
        <v/>
      </c>
      <c r="X24" s="14" t="str">
        <f>IF('RussianFlora.com Order Form'!C56="","",'RussianFlora.com Order Form'!S56)</f>
        <v/>
      </c>
      <c r="Y24" s="14" t="str">
        <f>IF('RussianFlora.com Order Form'!C56="","","0")</f>
        <v/>
      </c>
      <c r="Z24" s="14" t="str">
        <f>IF('RussianFlora.com Order Form'!C56="","",'RussianFlora.com Order Form'!R56)</f>
        <v/>
      </c>
      <c r="AA24" s="14" t="str">
        <f>IF('RussianFlora.com Order Form'!C56="","",'RussianFlora.com Order Form'!T56)</f>
        <v/>
      </c>
      <c r="AC24" s="26" t="str">
        <f>IF('RussianFlora.com Order Form'!W56="","",'RussianFlora.com Order Form'!W56)</f>
        <v/>
      </c>
      <c r="AD24" s="25" t="str">
        <f>IF('RussianFlora.com Order Form'!U56="","",'RussianFlora.com Order Form'!U56)</f>
        <v/>
      </c>
      <c r="AE24" t="str">
        <f>IF('RussianFlora.com Order Form'!D56="","","5")</f>
        <v/>
      </c>
      <c r="AF24" t="str">
        <f>IF('RussianFlora.com Order Form'!D56="","","CC")</f>
        <v/>
      </c>
      <c r="AG24"/>
      <c r="AH24" t="str">
        <f>IF('RussianFlora.com Order Form'!L56="","",'RussianFlora.com Order Form'!L56)</f>
        <v/>
      </c>
      <c r="AI24" s="13" t="str">
        <f t="shared" si="2"/>
        <v/>
      </c>
      <c r="AJ24" s="13"/>
      <c r="AK24" s="13" t="str">
        <f>IF('RussianFlora.com Order Form'!$B$19="","",'RussianFlora.com Order Form'!$B$19)</f>
        <v xml:space="preserve"> </v>
      </c>
      <c r="AL24" s="13" t="str">
        <f>IF('RussianFlora.com Order Form'!$B$10="","",'RussianFlora.com Order Form'!$B$10)</f>
        <v/>
      </c>
      <c r="AM24" t="str">
        <f>IF('RussianFlora.com Order Form'!J56="","",'RussianFlora.com Order Form'!J56)</f>
        <v/>
      </c>
      <c r="AN24" t="str">
        <f>IF('RussianFlora.com Order Form'!B56="","",'RussianFlora.com Order Form'!B56)</f>
        <v/>
      </c>
      <c r="AO24" s="13">
        <f>'RussianFlora.com Order Form'!$B$20</f>
        <v>0</v>
      </c>
      <c r="AP24" s="13">
        <f>'RussianFlora.com Order Form'!$B$21</f>
        <v>0</v>
      </c>
      <c r="AQ24" s="13" t="str">
        <f>'RussianFlora.com Order Form'!$B$22</f>
        <v>russianflora.com</v>
      </c>
      <c r="AR24" s="13">
        <f>'RussianFlora.com Order Form'!$B$18</f>
        <v>0</v>
      </c>
      <c r="AS24">
        <f>'RussianFlora.com Order Form'!X56</f>
        <v>0</v>
      </c>
      <c r="AT24" s="2">
        <f>'RussianFlora.com Order Form'!A56</f>
        <v>0</v>
      </c>
    </row>
    <row r="25" spans="1:46" x14ac:dyDescent="0.2">
      <c r="A25" s="13" t="str">
        <f>IF('RussianFlora.com Order Form'!A57="","",'RussianFlora.com Order Form'!A57)</f>
        <v/>
      </c>
      <c r="B25" s="13" t="str">
        <f>IF('RussianFlora.com Order Form'!$B$9="","",'RussianFlora.com Order Form'!$B$9)</f>
        <v/>
      </c>
      <c r="C25" s="13" t="str">
        <f>IF('RussianFlora.com Order Form'!$B$11="","",'RussianFlora.com Order Form'!$B$11)</f>
        <v/>
      </c>
      <c r="D25" s="13" t="str">
        <f>IF('RussianFlora.com Order Form'!$B$12="","",'RussianFlora.com Order Form'!$B$12)</f>
        <v/>
      </c>
      <c r="E25" s="13" t="str">
        <f>IF('RussianFlora.com Order Form'!$B$13="","",'RussianFlora.com Order Form'!$B$13)</f>
        <v/>
      </c>
      <c r="F25" s="13" t="str">
        <f>IF('RussianFlora.com Order Form'!$B$14="","",'RussianFlora.com Order Form'!$B$14)</f>
        <v/>
      </c>
      <c r="G25" s="13" t="str">
        <f>IF('RussianFlora.com Order Form'!$B$15="","",'RussianFlora.com Order Form'!$B$15)</f>
        <v/>
      </c>
      <c r="H25" s="13" t="str">
        <f>IF('RussianFlora.com Order Form'!$B$16="","",'RussianFlora.com Order Form'!$B$16)</f>
        <v/>
      </c>
      <c r="I25" s="13" t="str">
        <f>IF('RussianFlora.com Order Form'!$B$17="","",'RussianFlora.com Order Form'!$B$17)</f>
        <v/>
      </c>
      <c r="J25" s="26" t="str">
        <f>IF('RussianFlora.com Order Form'!C57="","",'RussianFlora.com Order Form'!C57)</f>
        <v/>
      </c>
      <c r="K25" s="13" t="str">
        <f>IF('RussianFlora.com Order Form'!I57="","",'RussianFlora.com Order Form'!I57)</f>
        <v/>
      </c>
      <c r="L25" s="13" t="str">
        <f>IF('RussianFlora.com Order Form'!D57="","",'RussianFlora.com Order Form'!D57)</f>
        <v/>
      </c>
      <c r="M25" s="26" t="str">
        <f>IF('RussianFlora.com Order Form'!F57="","",'RussianFlora.com Order Form'!F57)</f>
        <v/>
      </c>
      <c r="N25" s="26" t="str">
        <f>IF('RussianFlora.com Order Form'!G57="","",'RussianFlora.com Order Form'!G57)</f>
        <v/>
      </c>
      <c r="O25" s="26" t="str">
        <f>IF('RussianFlora.com Order Form'!E57="","",'RussianFlora.com Order Form'!E57)</f>
        <v/>
      </c>
      <c r="P25" s="26" t="str">
        <f>IF('RussianFlora.com Order Form'!H57="","",'RussianFlora.com Order Form'!H57)</f>
        <v/>
      </c>
      <c r="Q25" s="26" t="str">
        <f>IF('RussianFlora.com Order Form'!K57="","",'RussianFlora.com Order Form'!K57)</f>
        <v/>
      </c>
      <c r="R25" s="106" t="str">
        <f>IF('RussianFlora.com Order Form'!M57="","",'RussianFlora.com Order Form'!M57)</f>
        <v/>
      </c>
      <c r="S25" s="14" t="str">
        <f>IF('RussianFlora.com Order Form'!C57="","",'RussianFlora.com Order Form'!N57)</f>
        <v/>
      </c>
      <c r="T25" s="14" t="str">
        <f t="shared" si="0"/>
        <v/>
      </c>
      <c r="U25" s="14" t="str">
        <f>IF('RussianFlora.com Order Form'!C57="","",'RussianFlora.com Order Form'!N57+'RussianFlora.com Order Form'!O57)</f>
        <v/>
      </c>
      <c r="V25" s="18" t="str">
        <f>IF('RussianFlora.com Order Form'!D57="","","101")</f>
        <v/>
      </c>
      <c r="W25" s="14" t="str">
        <f t="shared" si="1"/>
        <v/>
      </c>
      <c r="X25" s="14" t="str">
        <f>IF('RussianFlora.com Order Form'!C57="","",'RussianFlora.com Order Form'!S57)</f>
        <v/>
      </c>
      <c r="Y25" s="14" t="str">
        <f>IF('RussianFlora.com Order Form'!C57="","","0")</f>
        <v/>
      </c>
      <c r="Z25" s="14" t="str">
        <f>IF('RussianFlora.com Order Form'!C57="","",'RussianFlora.com Order Form'!R57)</f>
        <v/>
      </c>
      <c r="AA25" s="14" t="str">
        <f>IF('RussianFlora.com Order Form'!C57="","",'RussianFlora.com Order Form'!T57)</f>
        <v/>
      </c>
      <c r="AC25" s="26" t="str">
        <f>IF('RussianFlora.com Order Form'!W57="","",'RussianFlora.com Order Form'!W57)</f>
        <v/>
      </c>
      <c r="AD25" s="25" t="str">
        <f>IF('RussianFlora.com Order Form'!U57="","",'RussianFlora.com Order Form'!U57)</f>
        <v/>
      </c>
      <c r="AE25" t="str">
        <f>IF('RussianFlora.com Order Form'!D57="","","5")</f>
        <v/>
      </c>
      <c r="AF25" t="str">
        <f>IF('RussianFlora.com Order Form'!D57="","","CC")</f>
        <v/>
      </c>
      <c r="AG25"/>
      <c r="AH25" t="str">
        <f>IF('RussianFlora.com Order Form'!L57="","",'RussianFlora.com Order Form'!L57)</f>
        <v/>
      </c>
      <c r="AI25" s="13" t="str">
        <f t="shared" si="2"/>
        <v/>
      </c>
      <c r="AJ25" s="13"/>
      <c r="AK25" s="13" t="str">
        <f>IF('RussianFlora.com Order Form'!$B$19="","",'RussianFlora.com Order Form'!$B$19)</f>
        <v xml:space="preserve"> </v>
      </c>
      <c r="AL25" s="13" t="str">
        <f>IF('RussianFlora.com Order Form'!$B$10="","",'RussianFlora.com Order Form'!$B$10)</f>
        <v/>
      </c>
      <c r="AM25" t="str">
        <f>IF('RussianFlora.com Order Form'!J57="","",'RussianFlora.com Order Form'!J57)</f>
        <v/>
      </c>
      <c r="AN25" t="str">
        <f>IF('RussianFlora.com Order Form'!B57="","",'RussianFlora.com Order Form'!B57)</f>
        <v/>
      </c>
      <c r="AO25" s="13">
        <f>'RussianFlora.com Order Form'!$B$20</f>
        <v>0</v>
      </c>
      <c r="AP25" s="13">
        <f>'RussianFlora.com Order Form'!$B$21</f>
        <v>0</v>
      </c>
      <c r="AQ25" s="13" t="str">
        <f>'RussianFlora.com Order Form'!$B$22</f>
        <v>russianflora.com</v>
      </c>
      <c r="AR25" s="13">
        <f>'RussianFlora.com Order Form'!$B$18</f>
        <v>0</v>
      </c>
      <c r="AS25">
        <f>'RussianFlora.com Order Form'!X57</f>
        <v>0</v>
      </c>
      <c r="AT25" s="2">
        <f>'RussianFlora.com Order Form'!A57</f>
        <v>0</v>
      </c>
    </row>
    <row r="26" spans="1:46" x14ac:dyDescent="0.2">
      <c r="A26" s="13" t="str">
        <f>IF('RussianFlora.com Order Form'!A58="","",'RussianFlora.com Order Form'!A58)</f>
        <v/>
      </c>
      <c r="B26" s="13" t="str">
        <f>IF('RussianFlora.com Order Form'!$B$9="","",'RussianFlora.com Order Form'!$B$9)</f>
        <v/>
      </c>
      <c r="C26" s="13" t="str">
        <f>IF('RussianFlora.com Order Form'!$B$11="","",'RussianFlora.com Order Form'!$B$11)</f>
        <v/>
      </c>
      <c r="D26" s="13" t="str">
        <f>IF('RussianFlora.com Order Form'!$B$12="","",'RussianFlora.com Order Form'!$B$12)</f>
        <v/>
      </c>
      <c r="E26" s="13" t="str">
        <f>IF('RussianFlora.com Order Form'!$B$13="","",'RussianFlora.com Order Form'!$B$13)</f>
        <v/>
      </c>
      <c r="F26" s="13" t="str">
        <f>IF('RussianFlora.com Order Form'!$B$14="","",'RussianFlora.com Order Form'!$B$14)</f>
        <v/>
      </c>
      <c r="G26" s="13" t="str">
        <f>IF('RussianFlora.com Order Form'!$B$15="","",'RussianFlora.com Order Form'!$B$15)</f>
        <v/>
      </c>
      <c r="H26" s="13" t="str">
        <f>IF('RussianFlora.com Order Form'!$B$16="","",'RussianFlora.com Order Form'!$B$16)</f>
        <v/>
      </c>
      <c r="I26" s="13" t="str">
        <f>IF('RussianFlora.com Order Form'!$B$17="","",'RussianFlora.com Order Form'!$B$17)</f>
        <v/>
      </c>
      <c r="J26" s="26" t="str">
        <f>IF('RussianFlora.com Order Form'!C58="","",'RussianFlora.com Order Form'!C58)</f>
        <v/>
      </c>
      <c r="K26" s="13" t="str">
        <f>IF('RussianFlora.com Order Form'!I58="","",'RussianFlora.com Order Form'!I58)</f>
        <v/>
      </c>
      <c r="L26" s="13" t="str">
        <f>IF('RussianFlora.com Order Form'!D58="","",'RussianFlora.com Order Form'!D58)</f>
        <v/>
      </c>
      <c r="M26" s="26" t="str">
        <f>IF('RussianFlora.com Order Form'!F58="","",'RussianFlora.com Order Form'!F58)</f>
        <v/>
      </c>
      <c r="N26" s="26" t="str">
        <f>IF('RussianFlora.com Order Form'!G58="","",'RussianFlora.com Order Form'!G58)</f>
        <v/>
      </c>
      <c r="O26" s="26" t="str">
        <f>IF('RussianFlora.com Order Form'!E58="","",'RussianFlora.com Order Form'!E58)</f>
        <v/>
      </c>
      <c r="P26" s="26" t="str">
        <f>IF('RussianFlora.com Order Form'!H58="","",'RussianFlora.com Order Form'!H58)</f>
        <v/>
      </c>
      <c r="Q26" s="26" t="str">
        <f>IF('RussianFlora.com Order Form'!K58="","",'RussianFlora.com Order Form'!K58)</f>
        <v/>
      </c>
      <c r="R26" s="106" t="str">
        <f>IF('RussianFlora.com Order Form'!M58="","",'RussianFlora.com Order Form'!M58)</f>
        <v/>
      </c>
      <c r="S26" s="14" t="str">
        <f>IF('RussianFlora.com Order Form'!C58="","",'RussianFlora.com Order Form'!N58)</f>
        <v/>
      </c>
      <c r="T26" s="14" t="str">
        <f t="shared" si="0"/>
        <v/>
      </c>
      <c r="U26" s="14" t="str">
        <f>IF('RussianFlora.com Order Form'!C58="","",'RussianFlora.com Order Form'!N58+'RussianFlora.com Order Form'!O58)</f>
        <v/>
      </c>
      <c r="V26" s="18" t="str">
        <f>IF('RussianFlora.com Order Form'!D58="","","101")</f>
        <v/>
      </c>
      <c r="W26" s="14" t="str">
        <f t="shared" si="1"/>
        <v/>
      </c>
      <c r="X26" s="14" t="str">
        <f>IF('RussianFlora.com Order Form'!C58="","",'RussianFlora.com Order Form'!S58)</f>
        <v/>
      </c>
      <c r="Y26" s="14" t="str">
        <f>IF('RussianFlora.com Order Form'!C58="","","0")</f>
        <v/>
      </c>
      <c r="Z26" s="14" t="str">
        <f>IF('RussianFlora.com Order Form'!C58="","",'RussianFlora.com Order Form'!R58)</f>
        <v/>
      </c>
      <c r="AA26" s="14" t="str">
        <f>IF('RussianFlora.com Order Form'!C58="","",'RussianFlora.com Order Form'!T58)</f>
        <v/>
      </c>
      <c r="AC26" s="26" t="str">
        <f>IF('RussianFlora.com Order Form'!W58="","",'RussianFlora.com Order Form'!W58)</f>
        <v/>
      </c>
      <c r="AD26" s="25" t="str">
        <f>IF('RussianFlora.com Order Form'!U58="","",'RussianFlora.com Order Form'!U58)</f>
        <v/>
      </c>
      <c r="AE26" t="str">
        <f>IF('RussianFlora.com Order Form'!D58="","","5")</f>
        <v/>
      </c>
      <c r="AF26" t="str">
        <f>IF('RussianFlora.com Order Form'!D58="","","CC")</f>
        <v/>
      </c>
      <c r="AG26"/>
      <c r="AH26" t="str">
        <f>IF('RussianFlora.com Order Form'!L58="","",'RussianFlora.com Order Form'!L58)</f>
        <v/>
      </c>
      <c r="AI26" s="13" t="str">
        <f t="shared" si="2"/>
        <v/>
      </c>
      <c r="AJ26" s="13"/>
      <c r="AK26" s="13" t="str">
        <f>IF('RussianFlora.com Order Form'!$B$19="","",'RussianFlora.com Order Form'!$B$19)</f>
        <v xml:space="preserve"> </v>
      </c>
      <c r="AL26" s="13" t="str">
        <f>IF('RussianFlora.com Order Form'!$B$10="","",'RussianFlora.com Order Form'!$B$10)</f>
        <v/>
      </c>
      <c r="AM26" t="str">
        <f>IF('RussianFlora.com Order Form'!J58="","",'RussianFlora.com Order Form'!J58)</f>
        <v/>
      </c>
      <c r="AN26" t="str">
        <f>IF('RussianFlora.com Order Form'!B58="","",'RussianFlora.com Order Form'!B58)</f>
        <v/>
      </c>
      <c r="AO26" s="13">
        <f>'RussianFlora.com Order Form'!$B$20</f>
        <v>0</v>
      </c>
      <c r="AP26" s="13">
        <f>'RussianFlora.com Order Form'!$B$21</f>
        <v>0</v>
      </c>
      <c r="AQ26" s="13" t="str">
        <f>'RussianFlora.com Order Form'!$B$22</f>
        <v>russianflora.com</v>
      </c>
      <c r="AR26" s="13">
        <f>'RussianFlora.com Order Form'!$B$18</f>
        <v>0</v>
      </c>
      <c r="AS26">
        <f>'RussianFlora.com Order Form'!X58</f>
        <v>0</v>
      </c>
      <c r="AT26" s="2">
        <f>'RussianFlora.com Order Form'!A58</f>
        <v>0</v>
      </c>
    </row>
    <row r="27" spans="1:46" x14ac:dyDescent="0.2">
      <c r="A27" s="13" t="str">
        <f>IF('RussianFlora.com Order Form'!A59="","",'RussianFlora.com Order Form'!A59)</f>
        <v/>
      </c>
      <c r="B27" s="13" t="str">
        <f>IF('RussianFlora.com Order Form'!$B$9="","",'RussianFlora.com Order Form'!$B$9)</f>
        <v/>
      </c>
      <c r="C27" s="13" t="str">
        <f>IF('RussianFlora.com Order Form'!$B$11="","",'RussianFlora.com Order Form'!$B$11)</f>
        <v/>
      </c>
      <c r="D27" s="13" t="str">
        <f>IF('RussianFlora.com Order Form'!$B$12="","",'RussianFlora.com Order Form'!$B$12)</f>
        <v/>
      </c>
      <c r="E27" s="13" t="str">
        <f>IF('RussianFlora.com Order Form'!$B$13="","",'RussianFlora.com Order Form'!$B$13)</f>
        <v/>
      </c>
      <c r="F27" s="13" t="str">
        <f>IF('RussianFlora.com Order Form'!$B$14="","",'RussianFlora.com Order Form'!$B$14)</f>
        <v/>
      </c>
      <c r="G27" s="13" t="str">
        <f>IF('RussianFlora.com Order Form'!$B$15="","",'RussianFlora.com Order Form'!$B$15)</f>
        <v/>
      </c>
      <c r="H27" s="13" t="str">
        <f>IF('RussianFlora.com Order Form'!$B$16="","",'RussianFlora.com Order Form'!$B$16)</f>
        <v/>
      </c>
      <c r="I27" s="13" t="str">
        <f>IF('RussianFlora.com Order Form'!$B$17="","",'RussianFlora.com Order Form'!$B$17)</f>
        <v/>
      </c>
      <c r="J27" s="26" t="str">
        <f>IF('RussianFlora.com Order Form'!C59="","",'RussianFlora.com Order Form'!C59)</f>
        <v/>
      </c>
      <c r="K27" s="13" t="str">
        <f>IF('RussianFlora.com Order Form'!I59="","",'RussianFlora.com Order Form'!I59)</f>
        <v/>
      </c>
      <c r="L27" s="13" t="str">
        <f>IF('RussianFlora.com Order Form'!D59="","",'RussianFlora.com Order Form'!D59)</f>
        <v/>
      </c>
      <c r="M27" s="26" t="str">
        <f>IF('RussianFlora.com Order Form'!F59="","",'RussianFlora.com Order Form'!F59)</f>
        <v/>
      </c>
      <c r="N27" s="26" t="str">
        <f>IF('RussianFlora.com Order Form'!G59="","",'RussianFlora.com Order Form'!G59)</f>
        <v/>
      </c>
      <c r="O27" s="26" t="str">
        <f>IF('RussianFlora.com Order Form'!E59="","",'RussianFlora.com Order Form'!E59)</f>
        <v/>
      </c>
      <c r="P27" s="26" t="str">
        <f>IF('RussianFlora.com Order Form'!H59="","",'RussianFlora.com Order Form'!H59)</f>
        <v/>
      </c>
      <c r="Q27" s="26" t="str">
        <f>IF('RussianFlora.com Order Form'!K59="","",'RussianFlora.com Order Form'!K59)</f>
        <v/>
      </c>
      <c r="R27" s="106" t="str">
        <f>IF('RussianFlora.com Order Form'!M59="","",'RussianFlora.com Order Form'!M59)</f>
        <v/>
      </c>
      <c r="S27" s="14" t="str">
        <f>IF('RussianFlora.com Order Form'!C59="","",'RussianFlora.com Order Form'!N59)</f>
        <v/>
      </c>
      <c r="T27" s="14" t="str">
        <f t="shared" si="0"/>
        <v/>
      </c>
      <c r="U27" s="14" t="str">
        <f>IF('RussianFlora.com Order Form'!C59="","",'RussianFlora.com Order Form'!N59+'RussianFlora.com Order Form'!O59)</f>
        <v/>
      </c>
      <c r="V27" s="18" t="str">
        <f>IF('RussianFlora.com Order Form'!D59="","","101")</f>
        <v/>
      </c>
      <c r="W27" s="14" t="str">
        <f t="shared" si="1"/>
        <v/>
      </c>
      <c r="X27" s="14" t="str">
        <f>IF('RussianFlora.com Order Form'!C59="","",'RussianFlora.com Order Form'!S59)</f>
        <v/>
      </c>
      <c r="Y27" s="14" t="str">
        <f>IF('RussianFlora.com Order Form'!C59="","","0")</f>
        <v/>
      </c>
      <c r="Z27" s="14" t="str">
        <f>IF('RussianFlora.com Order Form'!C59="","",'RussianFlora.com Order Form'!R59)</f>
        <v/>
      </c>
      <c r="AA27" s="14" t="str">
        <f>IF('RussianFlora.com Order Form'!C59="","",'RussianFlora.com Order Form'!T59)</f>
        <v/>
      </c>
      <c r="AC27" s="26" t="str">
        <f>IF('RussianFlora.com Order Form'!W59="","",'RussianFlora.com Order Form'!W59)</f>
        <v/>
      </c>
      <c r="AD27" s="25" t="str">
        <f>IF('RussianFlora.com Order Form'!U59="","",'RussianFlora.com Order Form'!U59)</f>
        <v/>
      </c>
      <c r="AE27" t="str">
        <f>IF('RussianFlora.com Order Form'!D59="","","5")</f>
        <v/>
      </c>
      <c r="AF27" t="str">
        <f>IF('RussianFlora.com Order Form'!D59="","","CC")</f>
        <v/>
      </c>
      <c r="AG27"/>
      <c r="AH27" t="str">
        <f>IF('RussianFlora.com Order Form'!L59="","",'RussianFlora.com Order Form'!L59)</f>
        <v/>
      </c>
      <c r="AI27" s="13" t="str">
        <f t="shared" si="2"/>
        <v/>
      </c>
      <c r="AJ27" s="13"/>
      <c r="AK27" s="13" t="str">
        <f>IF('RussianFlora.com Order Form'!$B$19="","",'RussianFlora.com Order Form'!$B$19)</f>
        <v xml:space="preserve"> </v>
      </c>
      <c r="AL27" s="13" t="str">
        <f>IF('RussianFlora.com Order Form'!$B$10="","",'RussianFlora.com Order Form'!$B$10)</f>
        <v/>
      </c>
      <c r="AM27" t="str">
        <f>IF('RussianFlora.com Order Form'!J59="","",'RussianFlora.com Order Form'!J59)</f>
        <v/>
      </c>
      <c r="AN27" t="str">
        <f>IF('RussianFlora.com Order Form'!B59="","",'RussianFlora.com Order Form'!B59)</f>
        <v/>
      </c>
      <c r="AO27" s="13">
        <f>'RussianFlora.com Order Form'!$B$20</f>
        <v>0</v>
      </c>
      <c r="AP27" s="13">
        <f>'RussianFlora.com Order Form'!$B$21</f>
        <v>0</v>
      </c>
      <c r="AQ27" s="13" t="str">
        <f>'RussianFlora.com Order Form'!$B$22</f>
        <v>russianflora.com</v>
      </c>
      <c r="AR27" s="13">
        <f>'RussianFlora.com Order Form'!$B$18</f>
        <v>0</v>
      </c>
      <c r="AS27">
        <f>'RussianFlora.com Order Form'!X59</f>
        <v>0</v>
      </c>
      <c r="AT27" s="2">
        <f>'RussianFlora.com Order Form'!A59</f>
        <v>0</v>
      </c>
    </row>
    <row r="28" spans="1:46" x14ac:dyDescent="0.2">
      <c r="A28" s="13" t="str">
        <f>IF('RussianFlora.com Order Form'!A60="","",'RussianFlora.com Order Form'!A60)</f>
        <v/>
      </c>
      <c r="B28" s="13" t="str">
        <f>IF('RussianFlora.com Order Form'!$B$9="","",'RussianFlora.com Order Form'!$B$9)</f>
        <v/>
      </c>
      <c r="C28" s="13" t="str">
        <f>IF('RussianFlora.com Order Form'!$B$11="","",'RussianFlora.com Order Form'!$B$11)</f>
        <v/>
      </c>
      <c r="D28" s="13" t="str">
        <f>IF('RussianFlora.com Order Form'!$B$12="","",'RussianFlora.com Order Form'!$B$12)</f>
        <v/>
      </c>
      <c r="E28" s="13" t="str">
        <f>IF('RussianFlora.com Order Form'!$B$13="","",'RussianFlora.com Order Form'!$B$13)</f>
        <v/>
      </c>
      <c r="F28" s="13" t="str">
        <f>IF('RussianFlora.com Order Form'!$B$14="","",'RussianFlora.com Order Form'!$B$14)</f>
        <v/>
      </c>
      <c r="G28" s="13" t="str">
        <f>IF('RussianFlora.com Order Form'!$B$15="","",'RussianFlora.com Order Form'!$B$15)</f>
        <v/>
      </c>
      <c r="H28" s="13" t="str">
        <f>IF('RussianFlora.com Order Form'!$B$16="","",'RussianFlora.com Order Form'!$B$16)</f>
        <v/>
      </c>
      <c r="I28" s="13" t="str">
        <f>IF('RussianFlora.com Order Form'!$B$17="","",'RussianFlora.com Order Form'!$B$17)</f>
        <v/>
      </c>
      <c r="J28" s="26" t="str">
        <f>IF('RussianFlora.com Order Form'!C60="","",'RussianFlora.com Order Form'!C60)</f>
        <v/>
      </c>
      <c r="K28" s="13" t="str">
        <f>IF('RussianFlora.com Order Form'!I60="","",'RussianFlora.com Order Form'!I60)</f>
        <v/>
      </c>
      <c r="L28" s="13" t="str">
        <f>IF('RussianFlora.com Order Form'!D60="","",'RussianFlora.com Order Form'!D60)</f>
        <v/>
      </c>
      <c r="M28" s="26" t="str">
        <f>IF('RussianFlora.com Order Form'!F60="","",'RussianFlora.com Order Form'!F60)</f>
        <v/>
      </c>
      <c r="N28" s="26" t="str">
        <f>IF('RussianFlora.com Order Form'!G60="","",'RussianFlora.com Order Form'!G60)</f>
        <v/>
      </c>
      <c r="O28" s="26" t="str">
        <f>IF('RussianFlora.com Order Form'!E60="","",'RussianFlora.com Order Form'!E60)</f>
        <v/>
      </c>
      <c r="P28" s="26" t="str">
        <f>IF('RussianFlora.com Order Form'!H60="","",'RussianFlora.com Order Form'!H60)</f>
        <v/>
      </c>
      <c r="Q28" s="26" t="str">
        <f>IF('RussianFlora.com Order Form'!K60="","",'RussianFlora.com Order Form'!K60)</f>
        <v/>
      </c>
      <c r="R28" s="106" t="str">
        <f>IF('RussianFlora.com Order Form'!M60="","",'RussianFlora.com Order Form'!M60)</f>
        <v/>
      </c>
      <c r="S28" s="14" t="str">
        <f>IF('RussianFlora.com Order Form'!C60="","",'RussianFlora.com Order Form'!N60)</f>
        <v/>
      </c>
      <c r="T28" s="14" t="str">
        <f t="shared" si="0"/>
        <v/>
      </c>
      <c r="U28" s="14" t="str">
        <f>IF('RussianFlora.com Order Form'!C60="","",'RussianFlora.com Order Form'!N60+'RussianFlora.com Order Form'!O60)</f>
        <v/>
      </c>
      <c r="V28" s="18" t="str">
        <f>IF('RussianFlora.com Order Form'!D60="","","101")</f>
        <v/>
      </c>
      <c r="W28" s="14" t="str">
        <f t="shared" si="1"/>
        <v/>
      </c>
      <c r="X28" s="14" t="str">
        <f>IF('RussianFlora.com Order Form'!C60="","",'RussianFlora.com Order Form'!S60)</f>
        <v/>
      </c>
      <c r="Y28" s="14" t="str">
        <f>IF('RussianFlora.com Order Form'!C60="","","0")</f>
        <v/>
      </c>
      <c r="Z28" s="14" t="str">
        <f>IF('RussianFlora.com Order Form'!C60="","",'RussianFlora.com Order Form'!R60)</f>
        <v/>
      </c>
      <c r="AA28" s="14" t="str">
        <f>IF('RussianFlora.com Order Form'!C60="","",'RussianFlora.com Order Form'!T60)</f>
        <v/>
      </c>
      <c r="AC28" s="26" t="str">
        <f>IF('RussianFlora.com Order Form'!W60="","",'RussianFlora.com Order Form'!W60)</f>
        <v/>
      </c>
      <c r="AD28" s="25" t="str">
        <f>IF('RussianFlora.com Order Form'!U60="","",'RussianFlora.com Order Form'!U60)</f>
        <v/>
      </c>
      <c r="AE28" t="str">
        <f>IF('RussianFlora.com Order Form'!D60="","","5")</f>
        <v/>
      </c>
      <c r="AF28" t="str">
        <f>IF('RussianFlora.com Order Form'!D60="","","CC")</f>
        <v/>
      </c>
      <c r="AG28"/>
      <c r="AH28" t="str">
        <f>IF('RussianFlora.com Order Form'!L60="","",'RussianFlora.com Order Form'!L60)</f>
        <v/>
      </c>
      <c r="AI28" s="13" t="str">
        <f t="shared" si="2"/>
        <v/>
      </c>
      <c r="AJ28" s="13"/>
      <c r="AK28" s="13" t="str">
        <f>IF('RussianFlora.com Order Form'!$B$19="","",'RussianFlora.com Order Form'!$B$19)</f>
        <v xml:space="preserve"> </v>
      </c>
      <c r="AL28" s="13" t="str">
        <f>IF('RussianFlora.com Order Form'!$B$10="","",'RussianFlora.com Order Form'!$B$10)</f>
        <v/>
      </c>
      <c r="AM28" t="str">
        <f>IF('RussianFlora.com Order Form'!J60="","",'RussianFlora.com Order Form'!J60)</f>
        <v/>
      </c>
      <c r="AN28" t="str">
        <f>IF('RussianFlora.com Order Form'!B60="","",'RussianFlora.com Order Form'!B60)</f>
        <v/>
      </c>
      <c r="AO28" s="13">
        <f>'RussianFlora.com Order Form'!$B$20</f>
        <v>0</v>
      </c>
      <c r="AP28" s="13">
        <f>'RussianFlora.com Order Form'!$B$21</f>
        <v>0</v>
      </c>
      <c r="AQ28" s="13" t="str">
        <f>'RussianFlora.com Order Form'!$B$22</f>
        <v>russianflora.com</v>
      </c>
      <c r="AR28" s="13">
        <f>'RussianFlora.com Order Form'!$B$18</f>
        <v>0</v>
      </c>
      <c r="AS28">
        <f>'RussianFlora.com Order Form'!X60</f>
        <v>0</v>
      </c>
      <c r="AT28" s="2">
        <f>'RussianFlora.com Order Form'!A60</f>
        <v>0</v>
      </c>
    </row>
    <row r="29" spans="1:46" x14ac:dyDescent="0.2">
      <c r="A29" s="13" t="str">
        <f>IF('RussianFlora.com Order Form'!A61="","",'RussianFlora.com Order Form'!A61)</f>
        <v/>
      </c>
      <c r="B29" s="13" t="str">
        <f>IF('RussianFlora.com Order Form'!$B$9="","",'RussianFlora.com Order Form'!$B$9)</f>
        <v/>
      </c>
      <c r="C29" s="13" t="str">
        <f>IF('RussianFlora.com Order Form'!$B$11="","",'RussianFlora.com Order Form'!$B$11)</f>
        <v/>
      </c>
      <c r="D29" s="13" t="str">
        <f>IF('RussianFlora.com Order Form'!$B$12="","",'RussianFlora.com Order Form'!$B$12)</f>
        <v/>
      </c>
      <c r="E29" s="13" t="str">
        <f>IF('RussianFlora.com Order Form'!$B$13="","",'RussianFlora.com Order Form'!$B$13)</f>
        <v/>
      </c>
      <c r="F29" s="13" t="str">
        <f>IF('RussianFlora.com Order Form'!$B$14="","",'RussianFlora.com Order Form'!$B$14)</f>
        <v/>
      </c>
      <c r="G29" s="13" t="str">
        <f>IF('RussianFlora.com Order Form'!$B$15="","",'RussianFlora.com Order Form'!$B$15)</f>
        <v/>
      </c>
      <c r="H29" s="13" t="str">
        <f>IF('RussianFlora.com Order Form'!$B$16="","",'RussianFlora.com Order Form'!$B$16)</f>
        <v/>
      </c>
      <c r="I29" s="13" t="str">
        <f>IF('RussianFlora.com Order Form'!$B$17="","",'RussianFlora.com Order Form'!$B$17)</f>
        <v/>
      </c>
      <c r="J29" s="26" t="str">
        <f>IF('RussianFlora.com Order Form'!C61="","",'RussianFlora.com Order Form'!C61)</f>
        <v/>
      </c>
      <c r="K29" s="13" t="str">
        <f>IF('RussianFlora.com Order Form'!I61="","",'RussianFlora.com Order Form'!I61)</f>
        <v/>
      </c>
      <c r="L29" s="13" t="str">
        <f>IF('RussianFlora.com Order Form'!D61="","",'RussianFlora.com Order Form'!D61)</f>
        <v/>
      </c>
      <c r="M29" s="26" t="str">
        <f>IF('RussianFlora.com Order Form'!F61="","",'RussianFlora.com Order Form'!F61)</f>
        <v/>
      </c>
      <c r="N29" s="26" t="str">
        <f>IF('RussianFlora.com Order Form'!G61="","",'RussianFlora.com Order Form'!G61)</f>
        <v/>
      </c>
      <c r="O29" s="26" t="str">
        <f>IF('RussianFlora.com Order Form'!E61="","",'RussianFlora.com Order Form'!E61)</f>
        <v/>
      </c>
      <c r="P29" s="26" t="str">
        <f>IF('RussianFlora.com Order Form'!H61="","",'RussianFlora.com Order Form'!H61)</f>
        <v/>
      </c>
      <c r="Q29" s="26" t="str">
        <f>IF('RussianFlora.com Order Form'!K61="","",'RussianFlora.com Order Form'!K61)</f>
        <v/>
      </c>
      <c r="R29" s="106" t="str">
        <f>IF('RussianFlora.com Order Form'!M61="","",'RussianFlora.com Order Form'!M61)</f>
        <v/>
      </c>
      <c r="S29" s="14" t="str">
        <f>IF('RussianFlora.com Order Form'!C61="","",'RussianFlora.com Order Form'!N61)</f>
        <v/>
      </c>
      <c r="T29" s="14" t="str">
        <f t="shared" si="0"/>
        <v/>
      </c>
      <c r="U29" s="14" t="str">
        <f>IF('RussianFlora.com Order Form'!C61="","",'RussianFlora.com Order Form'!N61+'RussianFlora.com Order Form'!O61)</f>
        <v/>
      </c>
      <c r="V29" s="18" t="str">
        <f>IF('RussianFlora.com Order Form'!D61="","","101")</f>
        <v/>
      </c>
      <c r="W29" s="14" t="str">
        <f t="shared" si="1"/>
        <v/>
      </c>
      <c r="X29" s="14" t="str">
        <f>IF('RussianFlora.com Order Form'!C61="","",'RussianFlora.com Order Form'!S61)</f>
        <v/>
      </c>
      <c r="Y29" s="14" t="str">
        <f>IF('RussianFlora.com Order Form'!C61="","","0")</f>
        <v/>
      </c>
      <c r="Z29" s="14" t="str">
        <f>IF('RussianFlora.com Order Form'!C61="","",'RussianFlora.com Order Form'!R61)</f>
        <v/>
      </c>
      <c r="AA29" s="14" t="str">
        <f>IF('RussianFlora.com Order Form'!C61="","",'RussianFlora.com Order Form'!T61)</f>
        <v/>
      </c>
      <c r="AC29" s="26" t="str">
        <f>IF('RussianFlora.com Order Form'!W61="","",'RussianFlora.com Order Form'!W61)</f>
        <v/>
      </c>
      <c r="AD29" s="25" t="str">
        <f>IF('RussianFlora.com Order Form'!U61="","",'RussianFlora.com Order Form'!U61)</f>
        <v/>
      </c>
      <c r="AE29" t="str">
        <f>IF('RussianFlora.com Order Form'!D61="","","5")</f>
        <v/>
      </c>
      <c r="AF29" t="str">
        <f>IF('RussianFlora.com Order Form'!D61="","","CC")</f>
        <v/>
      </c>
      <c r="AG29"/>
      <c r="AH29" t="str">
        <f>IF('RussianFlora.com Order Form'!L61="","",'RussianFlora.com Order Form'!L61)</f>
        <v/>
      </c>
      <c r="AI29" s="13" t="str">
        <f t="shared" si="2"/>
        <v/>
      </c>
      <c r="AJ29" s="13"/>
      <c r="AK29" s="13" t="str">
        <f>IF('RussianFlora.com Order Form'!$B$19="","",'RussianFlora.com Order Form'!$B$19)</f>
        <v xml:space="preserve"> </v>
      </c>
      <c r="AL29" s="13" t="str">
        <f>IF('RussianFlora.com Order Form'!$B$10="","",'RussianFlora.com Order Form'!$B$10)</f>
        <v/>
      </c>
      <c r="AM29" t="str">
        <f>IF('RussianFlora.com Order Form'!J61="","",'RussianFlora.com Order Form'!J61)</f>
        <v/>
      </c>
      <c r="AN29" t="str">
        <f>IF('RussianFlora.com Order Form'!B61="","",'RussianFlora.com Order Form'!B61)</f>
        <v/>
      </c>
      <c r="AO29" s="13">
        <f>'RussianFlora.com Order Form'!$B$20</f>
        <v>0</v>
      </c>
      <c r="AP29" s="13">
        <f>'RussianFlora.com Order Form'!$B$21</f>
        <v>0</v>
      </c>
      <c r="AQ29" s="13" t="str">
        <f>'RussianFlora.com Order Form'!$B$22</f>
        <v>russianflora.com</v>
      </c>
      <c r="AR29" s="13">
        <f>'RussianFlora.com Order Form'!$B$18</f>
        <v>0</v>
      </c>
      <c r="AS29">
        <f>'RussianFlora.com Order Form'!X61</f>
        <v>0</v>
      </c>
      <c r="AT29" s="2">
        <f>'RussianFlora.com Order Form'!A61</f>
        <v>0</v>
      </c>
    </row>
    <row r="30" spans="1:46" x14ac:dyDescent="0.2">
      <c r="A30" s="13" t="str">
        <f>IF('RussianFlora.com Order Form'!A62="","",'RussianFlora.com Order Form'!A62)</f>
        <v/>
      </c>
      <c r="B30" s="13" t="str">
        <f>IF('RussianFlora.com Order Form'!$B$9="","",'RussianFlora.com Order Form'!$B$9)</f>
        <v/>
      </c>
      <c r="C30" s="13" t="str">
        <f>IF('RussianFlora.com Order Form'!$B$11="","",'RussianFlora.com Order Form'!$B$11)</f>
        <v/>
      </c>
      <c r="D30" s="13" t="str">
        <f>IF('RussianFlora.com Order Form'!$B$12="","",'RussianFlora.com Order Form'!$B$12)</f>
        <v/>
      </c>
      <c r="E30" s="13" t="str">
        <f>IF('RussianFlora.com Order Form'!$B$13="","",'RussianFlora.com Order Form'!$B$13)</f>
        <v/>
      </c>
      <c r="F30" s="13" t="str">
        <f>IF('RussianFlora.com Order Form'!$B$14="","",'RussianFlora.com Order Form'!$B$14)</f>
        <v/>
      </c>
      <c r="G30" s="13" t="str">
        <f>IF('RussianFlora.com Order Form'!$B$15="","",'RussianFlora.com Order Form'!$B$15)</f>
        <v/>
      </c>
      <c r="H30" s="13" t="str">
        <f>IF('RussianFlora.com Order Form'!$B$16="","",'RussianFlora.com Order Form'!$B$16)</f>
        <v/>
      </c>
      <c r="I30" s="13" t="str">
        <f>IF('RussianFlora.com Order Form'!$B$17="","",'RussianFlora.com Order Form'!$B$17)</f>
        <v/>
      </c>
      <c r="J30" s="26" t="str">
        <f>IF('RussianFlora.com Order Form'!C62="","",'RussianFlora.com Order Form'!C62)</f>
        <v/>
      </c>
      <c r="K30" s="13" t="str">
        <f>IF('RussianFlora.com Order Form'!I62="","",'RussianFlora.com Order Form'!I62)</f>
        <v/>
      </c>
      <c r="L30" s="13" t="str">
        <f>IF('RussianFlora.com Order Form'!D62="","",'RussianFlora.com Order Form'!D62)</f>
        <v/>
      </c>
      <c r="M30" s="26" t="str">
        <f>IF('RussianFlora.com Order Form'!F62="","",'RussianFlora.com Order Form'!F62)</f>
        <v/>
      </c>
      <c r="N30" s="26" t="str">
        <f>IF('RussianFlora.com Order Form'!G62="","",'RussianFlora.com Order Form'!G62)</f>
        <v/>
      </c>
      <c r="O30" s="26" t="str">
        <f>IF('RussianFlora.com Order Form'!E62="","",'RussianFlora.com Order Form'!E62)</f>
        <v/>
      </c>
      <c r="P30" s="26" t="str">
        <f>IF('RussianFlora.com Order Form'!H62="","",'RussianFlora.com Order Form'!H62)</f>
        <v/>
      </c>
      <c r="Q30" s="26" t="str">
        <f>IF('RussianFlora.com Order Form'!K62="","",'RussianFlora.com Order Form'!K62)</f>
        <v/>
      </c>
      <c r="R30" s="106" t="str">
        <f>IF('RussianFlora.com Order Form'!M62="","",'RussianFlora.com Order Form'!M62)</f>
        <v/>
      </c>
      <c r="S30" s="14" t="str">
        <f>IF('RussianFlora.com Order Form'!C62="","",'RussianFlora.com Order Form'!N62)</f>
        <v/>
      </c>
      <c r="T30" s="14" t="str">
        <f t="shared" si="0"/>
        <v/>
      </c>
      <c r="U30" s="14" t="str">
        <f>IF('RussianFlora.com Order Form'!C62="","",'RussianFlora.com Order Form'!N62+'RussianFlora.com Order Form'!O62)</f>
        <v/>
      </c>
      <c r="V30" s="18" t="str">
        <f>IF('RussianFlora.com Order Form'!D62="","","101")</f>
        <v/>
      </c>
      <c r="W30" s="14" t="str">
        <f t="shared" si="1"/>
        <v/>
      </c>
      <c r="X30" s="14" t="str">
        <f>IF('RussianFlora.com Order Form'!C62="","",'RussianFlora.com Order Form'!S62)</f>
        <v/>
      </c>
      <c r="Y30" s="14" t="str">
        <f>IF('RussianFlora.com Order Form'!C62="","","0")</f>
        <v/>
      </c>
      <c r="Z30" s="14" t="str">
        <f>IF('RussianFlora.com Order Form'!C62="","",'RussianFlora.com Order Form'!R62)</f>
        <v/>
      </c>
      <c r="AA30" s="14" t="str">
        <f>IF('RussianFlora.com Order Form'!C62="","",'RussianFlora.com Order Form'!T62)</f>
        <v/>
      </c>
      <c r="AC30" s="26" t="str">
        <f>IF('RussianFlora.com Order Form'!W62="","",'RussianFlora.com Order Form'!W62)</f>
        <v/>
      </c>
      <c r="AD30" s="25" t="str">
        <f>IF('RussianFlora.com Order Form'!U62="","",'RussianFlora.com Order Form'!U62)</f>
        <v/>
      </c>
      <c r="AE30" t="str">
        <f>IF('RussianFlora.com Order Form'!D62="","","5")</f>
        <v/>
      </c>
      <c r="AF30" t="str">
        <f>IF('RussianFlora.com Order Form'!D62="","","CC")</f>
        <v/>
      </c>
      <c r="AG30"/>
      <c r="AH30" t="str">
        <f>IF('RussianFlora.com Order Form'!L62="","",'RussianFlora.com Order Form'!L62)</f>
        <v/>
      </c>
      <c r="AI30" s="13" t="str">
        <f t="shared" si="2"/>
        <v/>
      </c>
      <c r="AJ30" s="13"/>
      <c r="AK30" s="13" t="str">
        <f>IF('RussianFlora.com Order Form'!$B$19="","",'RussianFlora.com Order Form'!$B$19)</f>
        <v xml:space="preserve"> </v>
      </c>
      <c r="AL30" s="13" t="str">
        <f>IF('RussianFlora.com Order Form'!$B$10="","",'RussianFlora.com Order Form'!$B$10)</f>
        <v/>
      </c>
      <c r="AM30" t="str">
        <f>IF('RussianFlora.com Order Form'!J62="","",'RussianFlora.com Order Form'!J62)</f>
        <v/>
      </c>
      <c r="AN30" t="str">
        <f>IF('RussianFlora.com Order Form'!B62="","",'RussianFlora.com Order Form'!B62)</f>
        <v/>
      </c>
      <c r="AO30" s="13">
        <f>'RussianFlora.com Order Form'!$B$20</f>
        <v>0</v>
      </c>
      <c r="AP30" s="13">
        <f>'RussianFlora.com Order Form'!$B$21</f>
        <v>0</v>
      </c>
      <c r="AQ30" s="13" t="str">
        <f>'RussianFlora.com Order Form'!$B$22</f>
        <v>russianflora.com</v>
      </c>
      <c r="AR30" s="13">
        <f>'RussianFlora.com Order Form'!$B$18</f>
        <v>0</v>
      </c>
      <c r="AS30">
        <f>'RussianFlora.com Order Form'!X62</f>
        <v>0</v>
      </c>
      <c r="AT30" s="2">
        <f>'RussianFlora.com Order Form'!A62</f>
        <v>0</v>
      </c>
    </row>
    <row r="31" spans="1:46" x14ac:dyDescent="0.2">
      <c r="A31" s="13" t="str">
        <f>IF('RussianFlora.com Order Form'!A63="","",'RussianFlora.com Order Form'!A63)</f>
        <v/>
      </c>
      <c r="B31" s="13" t="str">
        <f>IF('RussianFlora.com Order Form'!$B$9="","",'RussianFlora.com Order Form'!$B$9)</f>
        <v/>
      </c>
      <c r="C31" s="13" t="str">
        <f>IF('RussianFlora.com Order Form'!$B$11="","",'RussianFlora.com Order Form'!$B$11)</f>
        <v/>
      </c>
      <c r="D31" s="13" t="str">
        <f>IF('RussianFlora.com Order Form'!$B$12="","",'RussianFlora.com Order Form'!$B$12)</f>
        <v/>
      </c>
      <c r="E31" s="13" t="str">
        <f>IF('RussianFlora.com Order Form'!$B$13="","",'RussianFlora.com Order Form'!$B$13)</f>
        <v/>
      </c>
      <c r="F31" s="13" t="str">
        <f>IF('RussianFlora.com Order Form'!$B$14="","",'RussianFlora.com Order Form'!$B$14)</f>
        <v/>
      </c>
      <c r="G31" s="13" t="str">
        <f>IF('RussianFlora.com Order Form'!$B$15="","",'RussianFlora.com Order Form'!$B$15)</f>
        <v/>
      </c>
      <c r="H31" s="13" t="str">
        <f>IF('RussianFlora.com Order Form'!$B$16="","",'RussianFlora.com Order Form'!$B$16)</f>
        <v/>
      </c>
      <c r="I31" s="13" t="str">
        <f>IF('RussianFlora.com Order Form'!$B$17="","",'RussianFlora.com Order Form'!$B$17)</f>
        <v/>
      </c>
      <c r="J31" s="26" t="str">
        <f>IF('RussianFlora.com Order Form'!C63="","",'RussianFlora.com Order Form'!C63)</f>
        <v/>
      </c>
      <c r="K31" s="13" t="str">
        <f>IF('RussianFlora.com Order Form'!I63="","",'RussianFlora.com Order Form'!I63)</f>
        <v/>
      </c>
      <c r="L31" s="13" t="str">
        <f>IF('RussianFlora.com Order Form'!D63="","",'RussianFlora.com Order Form'!D63)</f>
        <v/>
      </c>
      <c r="M31" s="26" t="str">
        <f>IF('RussianFlora.com Order Form'!F63="","",'RussianFlora.com Order Form'!F63)</f>
        <v/>
      </c>
      <c r="N31" s="26" t="str">
        <f>IF('RussianFlora.com Order Form'!G63="","",'RussianFlora.com Order Form'!G63)</f>
        <v/>
      </c>
      <c r="O31" s="26" t="str">
        <f>IF('RussianFlora.com Order Form'!E63="","",'RussianFlora.com Order Form'!E63)</f>
        <v/>
      </c>
      <c r="P31" s="26" t="str">
        <f>IF('RussianFlora.com Order Form'!H63="","",'RussianFlora.com Order Form'!H63)</f>
        <v/>
      </c>
      <c r="Q31" s="26" t="str">
        <f>IF('RussianFlora.com Order Form'!K63="","",'RussianFlora.com Order Form'!K63)</f>
        <v/>
      </c>
      <c r="R31" s="106" t="str">
        <f>IF('RussianFlora.com Order Form'!M63="","",'RussianFlora.com Order Form'!M63)</f>
        <v/>
      </c>
      <c r="S31" s="14" t="str">
        <f>IF('RussianFlora.com Order Form'!C63="","",'RussianFlora.com Order Form'!N63)</f>
        <v/>
      </c>
      <c r="T31" s="14" t="str">
        <f t="shared" si="0"/>
        <v/>
      </c>
      <c r="U31" s="14" t="str">
        <f>IF('RussianFlora.com Order Form'!C63="","",'RussianFlora.com Order Form'!N63+'RussianFlora.com Order Form'!O63)</f>
        <v/>
      </c>
      <c r="V31" s="18" t="str">
        <f>IF('RussianFlora.com Order Form'!D63="","","101")</f>
        <v/>
      </c>
      <c r="W31" s="14" t="str">
        <f t="shared" si="1"/>
        <v/>
      </c>
      <c r="X31" s="14" t="str">
        <f>IF('RussianFlora.com Order Form'!C63="","",'RussianFlora.com Order Form'!S63)</f>
        <v/>
      </c>
      <c r="Y31" s="14" t="str">
        <f>IF('RussianFlora.com Order Form'!C63="","","0")</f>
        <v/>
      </c>
      <c r="Z31" s="14" t="str">
        <f>IF('RussianFlora.com Order Form'!C63="","",'RussianFlora.com Order Form'!R63)</f>
        <v/>
      </c>
      <c r="AA31" s="14" t="str">
        <f>IF('RussianFlora.com Order Form'!C63="","",'RussianFlora.com Order Form'!T63)</f>
        <v/>
      </c>
      <c r="AC31" s="26" t="str">
        <f>IF('RussianFlora.com Order Form'!W63="","",'RussianFlora.com Order Form'!W63)</f>
        <v/>
      </c>
      <c r="AD31" s="25" t="str">
        <f>IF('RussianFlora.com Order Form'!U63="","",'RussianFlora.com Order Form'!U63)</f>
        <v/>
      </c>
      <c r="AE31" t="str">
        <f>IF('RussianFlora.com Order Form'!D63="","","5")</f>
        <v/>
      </c>
      <c r="AF31" t="str">
        <f>IF('RussianFlora.com Order Form'!D63="","","CC")</f>
        <v/>
      </c>
      <c r="AG31"/>
      <c r="AH31" t="str">
        <f>IF('RussianFlora.com Order Form'!L63="","",'RussianFlora.com Order Form'!L63)</f>
        <v/>
      </c>
      <c r="AI31" s="13" t="str">
        <f t="shared" si="2"/>
        <v/>
      </c>
      <c r="AJ31" s="13"/>
      <c r="AK31" s="13" t="str">
        <f>IF('RussianFlora.com Order Form'!$B$19="","",'RussianFlora.com Order Form'!$B$19)</f>
        <v xml:space="preserve"> </v>
      </c>
      <c r="AL31" s="13" t="str">
        <f>IF('RussianFlora.com Order Form'!$B$10="","",'RussianFlora.com Order Form'!$B$10)</f>
        <v/>
      </c>
      <c r="AM31" t="str">
        <f>IF('RussianFlora.com Order Form'!J63="","",'RussianFlora.com Order Form'!J63)</f>
        <v/>
      </c>
      <c r="AN31" t="str">
        <f>IF('RussianFlora.com Order Form'!B63="","",'RussianFlora.com Order Form'!B63)</f>
        <v/>
      </c>
      <c r="AO31" s="13">
        <f>'RussianFlora.com Order Form'!$B$20</f>
        <v>0</v>
      </c>
      <c r="AP31" s="13">
        <f>'RussianFlora.com Order Form'!$B$21</f>
        <v>0</v>
      </c>
      <c r="AQ31" s="13" t="str">
        <f>'RussianFlora.com Order Form'!$B$22</f>
        <v>russianflora.com</v>
      </c>
      <c r="AR31" s="13">
        <f>'RussianFlora.com Order Form'!$B$18</f>
        <v>0</v>
      </c>
      <c r="AS31">
        <f>'RussianFlora.com Order Form'!X63</f>
        <v>0</v>
      </c>
      <c r="AT31" s="2">
        <f>'RussianFlora.com Order Form'!A63</f>
        <v>0</v>
      </c>
    </row>
    <row r="32" spans="1:46" x14ac:dyDescent="0.2">
      <c r="A32" s="13" t="str">
        <f>IF('RussianFlora.com Order Form'!A64="","",'RussianFlora.com Order Form'!A64)</f>
        <v/>
      </c>
      <c r="B32" s="13" t="str">
        <f>IF('RussianFlora.com Order Form'!$B$9="","",'RussianFlora.com Order Form'!$B$9)</f>
        <v/>
      </c>
      <c r="C32" s="13" t="str">
        <f>IF('RussianFlora.com Order Form'!$B$11="","",'RussianFlora.com Order Form'!$B$11)</f>
        <v/>
      </c>
      <c r="D32" s="13" t="str">
        <f>IF('RussianFlora.com Order Form'!$B$12="","",'RussianFlora.com Order Form'!$B$12)</f>
        <v/>
      </c>
      <c r="E32" s="13" t="str">
        <f>IF('RussianFlora.com Order Form'!$B$13="","",'RussianFlora.com Order Form'!$B$13)</f>
        <v/>
      </c>
      <c r="F32" s="13" t="str">
        <f>IF('RussianFlora.com Order Form'!$B$14="","",'RussianFlora.com Order Form'!$B$14)</f>
        <v/>
      </c>
      <c r="G32" s="13" t="str">
        <f>IF('RussianFlora.com Order Form'!$B$15="","",'RussianFlora.com Order Form'!$B$15)</f>
        <v/>
      </c>
      <c r="H32" s="13" t="str">
        <f>IF('RussianFlora.com Order Form'!$B$16="","",'RussianFlora.com Order Form'!$B$16)</f>
        <v/>
      </c>
      <c r="I32" s="13" t="str">
        <f>IF('RussianFlora.com Order Form'!$B$17="","",'RussianFlora.com Order Form'!$B$17)</f>
        <v/>
      </c>
      <c r="J32" s="26" t="str">
        <f>IF('RussianFlora.com Order Form'!C64="","",'RussianFlora.com Order Form'!C64)</f>
        <v/>
      </c>
      <c r="K32" s="13" t="str">
        <f>IF('RussianFlora.com Order Form'!I64="","",'RussianFlora.com Order Form'!I64)</f>
        <v/>
      </c>
      <c r="L32" s="13" t="str">
        <f>IF('RussianFlora.com Order Form'!D64="","",'RussianFlora.com Order Form'!D64)</f>
        <v/>
      </c>
      <c r="M32" s="26" t="str">
        <f>IF('RussianFlora.com Order Form'!F64="","",'RussianFlora.com Order Form'!F64)</f>
        <v/>
      </c>
      <c r="N32" s="26" t="str">
        <f>IF('RussianFlora.com Order Form'!G64="","",'RussianFlora.com Order Form'!G64)</f>
        <v/>
      </c>
      <c r="O32" s="26" t="str">
        <f>IF('RussianFlora.com Order Form'!E64="","",'RussianFlora.com Order Form'!E64)</f>
        <v/>
      </c>
      <c r="P32" s="26" t="str">
        <f>IF('RussianFlora.com Order Form'!H64="","",'RussianFlora.com Order Form'!H64)</f>
        <v/>
      </c>
      <c r="Q32" s="26" t="str">
        <f>IF('RussianFlora.com Order Form'!K64="","",'RussianFlora.com Order Form'!K64)</f>
        <v/>
      </c>
      <c r="R32" s="106" t="str">
        <f>IF('RussianFlora.com Order Form'!M64="","",'RussianFlora.com Order Form'!M64)</f>
        <v/>
      </c>
      <c r="S32" s="14" t="str">
        <f>IF('RussianFlora.com Order Form'!C64="","",'RussianFlora.com Order Form'!N64)</f>
        <v/>
      </c>
      <c r="T32" s="14" t="str">
        <f t="shared" si="0"/>
        <v/>
      </c>
      <c r="U32" s="14" t="str">
        <f>IF('RussianFlora.com Order Form'!C64="","",'RussianFlora.com Order Form'!N64+'RussianFlora.com Order Form'!O64)</f>
        <v/>
      </c>
      <c r="V32" s="18" t="str">
        <f>IF('RussianFlora.com Order Form'!D64="","","101")</f>
        <v/>
      </c>
      <c r="W32" s="14" t="str">
        <f t="shared" si="1"/>
        <v/>
      </c>
      <c r="X32" s="14" t="str">
        <f>IF('RussianFlora.com Order Form'!C64="","",'RussianFlora.com Order Form'!S64)</f>
        <v/>
      </c>
      <c r="Y32" s="14" t="str">
        <f>IF('RussianFlora.com Order Form'!C64="","","0")</f>
        <v/>
      </c>
      <c r="Z32" s="14" t="str">
        <f>IF('RussianFlora.com Order Form'!C64="","",'RussianFlora.com Order Form'!R64)</f>
        <v/>
      </c>
      <c r="AA32" s="14" t="str">
        <f>IF('RussianFlora.com Order Form'!C64="","",'RussianFlora.com Order Form'!T64)</f>
        <v/>
      </c>
      <c r="AC32" s="26" t="str">
        <f>IF('RussianFlora.com Order Form'!W64="","",'RussianFlora.com Order Form'!W64)</f>
        <v/>
      </c>
      <c r="AD32" s="25" t="str">
        <f>IF('RussianFlora.com Order Form'!U64="","",'RussianFlora.com Order Form'!U64)</f>
        <v/>
      </c>
      <c r="AE32" t="str">
        <f>IF('RussianFlora.com Order Form'!D64="","","5")</f>
        <v/>
      </c>
      <c r="AF32" t="str">
        <f>IF('RussianFlora.com Order Form'!D64="","","CC")</f>
        <v/>
      </c>
      <c r="AG32"/>
      <c r="AH32" t="str">
        <f>IF('RussianFlora.com Order Form'!L64="","",'RussianFlora.com Order Form'!L64)</f>
        <v/>
      </c>
      <c r="AI32" s="13" t="str">
        <f t="shared" si="2"/>
        <v/>
      </c>
      <c r="AJ32" s="13"/>
      <c r="AK32" s="13" t="str">
        <f>IF('RussianFlora.com Order Form'!$B$19="","",'RussianFlora.com Order Form'!$B$19)</f>
        <v xml:space="preserve"> </v>
      </c>
      <c r="AL32" s="13" t="str">
        <f>IF('RussianFlora.com Order Form'!$B$10="","",'RussianFlora.com Order Form'!$B$10)</f>
        <v/>
      </c>
      <c r="AM32" t="str">
        <f>IF('RussianFlora.com Order Form'!J64="","",'RussianFlora.com Order Form'!J64)</f>
        <v/>
      </c>
      <c r="AN32" t="str">
        <f>IF('RussianFlora.com Order Form'!B64="","",'RussianFlora.com Order Form'!B64)</f>
        <v/>
      </c>
      <c r="AO32" s="13">
        <f>'RussianFlora.com Order Form'!$B$20</f>
        <v>0</v>
      </c>
      <c r="AP32" s="13">
        <f>'RussianFlora.com Order Form'!$B$21</f>
        <v>0</v>
      </c>
      <c r="AQ32" s="13" t="str">
        <f>'RussianFlora.com Order Form'!$B$22</f>
        <v>russianflora.com</v>
      </c>
      <c r="AR32" s="13">
        <f>'RussianFlora.com Order Form'!$B$18</f>
        <v>0</v>
      </c>
      <c r="AS32">
        <f>'RussianFlora.com Order Form'!X64</f>
        <v>0</v>
      </c>
      <c r="AT32" s="2">
        <f>'RussianFlora.com Order Form'!A64</f>
        <v>0</v>
      </c>
    </row>
    <row r="33" spans="1:46" x14ac:dyDescent="0.2">
      <c r="A33" s="13" t="str">
        <f>IF('RussianFlora.com Order Form'!A65="","",'RussianFlora.com Order Form'!A65)</f>
        <v/>
      </c>
      <c r="B33" s="13" t="str">
        <f>IF('RussianFlora.com Order Form'!$B$9="","",'RussianFlora.com Order Form'!$B$9)</f>
        <v/>
      </c>
      <c r="C33" s="13" t="str">
        <f>IF('RussianFlora.com Order Form'!$B$11="","",'RussianFlora.com Order Form'!$B$11)</f>
        <v/>
      </c>
      <c r="D33" s="13" t="str">
        <f>IF('RussianFlora.com Order Form'!$B$12="","",'RussianFlora.com Order Form'!$B$12)</f>
        <v/>
      </c>
      <c r="E33" s="13" t="str">
        <f>IF('RussianFlora.com Order Form'!$B$13="","",'RussianFlora.com Order Form'!$B$13)</f>
        <v/>
      </c>
      <c r="F33" s="13" t="str">
        <f>IF('RussianFlora.com Order Form'!$B$14="","",'RussianFlora.com Order Form'!$B$14)</f>
        <v/>
      </c>
      <c r="G33" s="13" t="str">
        <f>IF('RussianFlora.com Order Form'!$B$15="","",'RussianFlora.com Order Form'!$B$15)</f>
        <v/>
      </c>
      <c r="H33" s="13" t="str">
        <f>IF('RussianFlora.com Order Form'!$B$16="","",'RussianFlora.com Order Form'!$B$16)</f>
        <v/>
      </c>
      <c r="I33" s="13" t="str">
        <f>IF('RussianFlora.com Order Form'!$B$17="","",'RussianFlora.com Order Form'!$B$17)</f>
        <v/>
      </c>
      <c r="J33" s="26" t="str">
        <f>IF('RussianFlora.com Order Form'!C65="","",'RussianFlora.com Order Form'!C65)</f>
        <v/>
      </c>
      <c r="K33" s="13" t="str">
        <f>IF('RussianFlora.com Order Form'!I65="","",'RussianFlora.com Order Form'!I65)</f>
        <v/>
      </c>
      <c r="L33" s="13" t="str">
        <f>IF('RussianFlora.com Order Form'!D65="","",'RussianFlora.com Order Form'!D65)</f>
        <v/>
      </c>
      <c r="M33" s="26" t="str">
        <f>IF('RussianFlora.com Order Form'!F65="","",'RussianFlora.com Order Form'!F65)</f>
        <v/>
      </c>
      <c r="N33" s="26" t="str">
        <f>IF('RussianFlora.com Order Form'!G65="","",'RussianFlora.com Order Form'!G65)</f>
        <v/>
      </c>
      <c r="O33" s="26" t="str">
        <f>IF('RussianFlora.com Order Form'!E65="","",'RussianFlora.com Order Form'!E65)</f>
        <v/>
      </c>
      <c r="P33" s="26" t="str">
        <f>IF('RussianFlora.com Order Form'!H65="","",'RussianFlora.com Order Form'!H65)</f>
        <v/>
      </c>
      <c r="Q33" s="26" t="str">
        <f>IF('RussianFlora.com Order Form'!K65="","",'RussianFlora.com Order Form'!K65)</f>
        <v/>
      </c>
      <c r="R33" s="106" t="str">
        <f>IF('RussianFlora.com Order Form'!M65="","",'RussianFlora.com Order Form'!M65)</f>
        <v/>
      </c>
      <c r="S33" s="14" t="str">
        <f>IF('RussianFlora.com Order Form'!C65="","",'RussianFlora.com Order Form'!N65)</f>
        <v/>
      </c>
      <c r="T33" s="14" t="str">
        <f t="shared" si="0"/>
        <v/>
      </c>
      <c r="U33" s="14" t="str">
        <f>IF('RussianFlora.com Order Form'!C65="","",'RussianFlora.com Order Form'!N65+'RussianFlora.com Order Form'!O65)</f>
        <v/>
      </c>
      <c r="V33" s="18" t="str">
        <f>IF('RussianFlora.com Order Form'!D65="","","101")</f>
        <v/>
      </c>
      <c r="W33" s="14" t="str">
        <f t="shared" si="1"/>
        <v/>
      </c>
      <c r="X33" s="14" t="str">
        <f>IF('RussianFlora.com Order Form'!C65="","",'RussianFlora.com Order Form'!S65)</f>
        <v/>
      </c>
      <c r="Y33" s="14" t="str">
        <f>IF('RussianFlora.com Order Form'!C65="","","0")</f>
        <v/>
      </c>
      <c r="Z33" s="14" t="str">
        <f>IF('RussianFlora.com Order Form'!C65="","",'RussianFlora.com Order Form'!R65)</f>
        <v/>
      </c>
      <c r="AA33" s="14" t="str">
        <f>IF('RussianFlora.com Order Form'!C65="","",'RussianFlora.com Order Form'!T65)</f>
        <v/>
      </c>
      <c r="AC33" s="26" t="str">
        <f>IF('RussianFlora.com Order Form'!W65="","",'RussianFlora.com Order Form'!W65)</f>
        <v/>
      </c>
      <c r="AD33" s="25" t="str">
        <f>IF('RussianFlora.com Order Form'!U65="","",'RussianFlora.com Order Form'!U65)</f>
        <v/>
      </c>
      <c r="AE33" t="str">
        <f>IF('RussianFlora.com Order Form'!D65="","","5")</f>
        <v/>
      </c>
      <c r="AF33" t="str">
        <f>IF('RussianFlora.com Order Form'!D65="","","CC")</f>
        <v/>
      </c>
      <c r="AG33"/>
      <c r="AH33" t="str">
        <f>IF('RussianFlora.com Order Form'!L65="","",'RussianFlora.com Order Form'!L65)</f>
        <v/>
      </c>
      <c r="AI33" s="13" t="str">
        <f t="shared" si="2"/>
        <v/>
      </c>
      <c r="AJ33" s="13"/>
      <c r="AK33" s="13" t="str">
        <f>IF('RussianFlora.com Order Form'!$B$19="","",'RussianFlora.com Order Form'!$B$19)</f>
        <v xml:space="preserve"> </v>
      </c>
      <c r="AL33" s="13" t="str">
        <f>IF('RussianFlora.com Order Form'!$B$10="","",'RussianFlora.com Order Form'!$B$10)</f>
        <v/>
      </c>
      <c r="AM33" t="str">
        <f>IF('RussianFlora.com Order Form'!J65="","",'RussianFlora.com Order Form'!J65)</f>
        <v/>
      </c>
      <c r="AN33" t="str">
        <f>IF('RussianFlora.com Order Form'!B65="","",'RussianFlora.com Order Form'!B65)</f>
        <v/>
      </c>
      <c r="AO33" s="13">
        <f>'RussianFlora.com Order Form'!$B$20</f>
        <v>0</v>
      </c>
      <c r="AP33" s="13">
        <f>'RussianFlora.com Order Form'!$B$21</f>
        <v>0</v>
      </c>
      <c r="AQ33" s="13" t="str">
        <f>'RussianFlora.com Order Form'!$B$22</f>
        <v>russianflora.com</v>
      </c>
      <c r="AR33" s="13">
        <f>'RussianFlora.com Order Form'!$B$18</f>
        <v>0</v>
      </c>
      <c r="AS33">
        <f>'RussianFlora.com Order Form'!X65</f>
        <v>0</v>
      </c>
      <c r="AT33" s="2">
        <f>'RussianFlora.com Order Form'!A65</f>
        <v>0</v>
      </c>
    </row>
    <row r="34" spans="1:46" x14ac:dyDescent="0.2">
      <c r="A34" s="13" t="str">
        <f>IF('RussianFlora.com Order Form'!A66="","",'RussianFlora.com Order Form'!A66)</f>
        <v/>
      </c>
      <c r="B34" s="13" t="str">
        <f>IF('RussianFlora.com Order Form'!$B$9="","",'RussianFlora.com Order Form'!$B$9)</f>
        <v/>
      </c>
      <c r="C34" s="13" t="str">
        <f>IF('RussianFlora.com Order Form'!$B$11="","",'RussianFlora.com Order Form'!$B$11)</f>
        <v/>
      </c>
      <c r="D34" s="13" t="str">
        <f>IF('RussianFlora.com Order Form'!$B$12="","",'RussianFlora.com Order Form'!$B$12)</f>
        <v/>
      </c>
      <c r="E34" s="13" t="str">
        <f>IF('RussianFlora.com Order Form'!$B$13="","",'RussianFlora.com Order Form'!$B$13)</f>
        <v/>
      </c>
      <c r="F34" s="13" t="str">
        <f>IF('RussianFlora.com Order Form'!$B$14="","",'RussianFlora.com Order Form'!$B$14)</f>
        <v/>
      </c>
      <c r="G34" s="13" t="str">
        <f>IF('RussianFlora.com Order Form'!$B$15="","",'RussianFlora.com Order Form'!$B$15)</f>
        <v/>
      </c>
      <c r="H34" s="13" t="str">
        <f>IF('RussianFlora.com Order Form'!$B$16="","",'RussianFlora.com Order Form'!$B$16)</f>
        <v/>
      </c>
      <c r="I34" s="13" t="str">
        <f>IF('RussianFlora.com Order Form'!$B$17="","",'RussianFlora.com Order Form'!$B$17)</f>
        <v/>
      </c>
      <c r="J34" s="26" t="str">
        <f>IF('RussianFlora.com Order Form'!C66="","",'RussianFlora.com Order Form'!C66)</f>
        <v/>
      </c>
      <c r="K34" s="13" t="str">
        <f>IF('RussianFlora.com Order Form'!I66="","",'RussianFlora.com Order Form'!I66)</f>
        <v/>
      </c>
      <c r="L34" s="13" t="str">
        <f>IF('RussianFlora.com Order Form'!D66="","",'RussianFlora.com Order Form'!D66)</f>
        <v/>
      </c>
      <c r="M34" s="26" t="str">
        <f>IF('RussianFlora.com Order Form'!F66="","",'RussianFlora.com Order Form'!F66)</f>
        <v/>
      </c>
      <c r="N34" s="26" t="str">
        <f>IF('RussianFlora.com Order Form'!G66="","",'RussianFlora.com Order Form'!G66)</f>
        <v/>
      </c>
      <c r="O34" s="26" t="str">
        <f>IF('RussianFlora.com Order Form'!E66="","",'RussianFlora.com Order Form'!E66)</f>
        <v/>
      </c>
      <c r="P34" s="26" t="str">
        <f>IF('RussianFlora.com Order Form'!H66="","",'RussianFlora.com Order Form'!H66)</f>
        <v/>
      </c>
      <c r="Q34" s="26" t="str">
        <f>IF('RussianFlora.com Order Form'!K66="","",'RussianFlora.com Order Form'!K66)</f>
        <v/>
      </c>
      <c r="R34" s="106" t="str">
        <f>IF('RussianFlora.com Order Form'!M66="","",'RussianFlora.com Order Form'!M66)</f>
        <v/>
      </c>
      <c r="S34" s="14" t="str">
        <f>IF('RussianFlora.com Order Form'!C66="","",'RussianFlora.com Order Form'!N66)</f>
        <v/>
      </c>
      <c r="T34" s="14" t="str">
        <f t="shared" si="0"/>
        <v/>
      </c>
      <c r="U34" s="14" t="str">
        <f>IF('RussianFlora.com Order Form'!C66="","",'RussianFlora.com Order Form'!N66+'RussianFlora.com Order Form'!O66)</f>
        <v/>
      </c>
      <c r="V34" s="18" t="str">
        <f>IF('RussianFlora.com Order Form'!D66="","","101")</f>
        <v/>
      </c>
      <c r="W34" s="14" t="str">
        <f t="shared" si="1"/>
        <v/>
      </c>
      <c r="X34" s="14" t="str">
        <f>IF('RussianFlora.com Order Form'!C66="","",'RussianFlora.com Order Form'!S66)</f>
        <v/>
      </c>
      <c r="Y34" s="14" t="str">
        <f>IF('RussianFlora.com Order Form'!C66="","","0")</f>
        <v/>
      </c>
      <c r="Z34" s="14" t="str">
        <f>IF('RussianFlora.com Order Form'!C66="","",'RussianFlora.com Order Form'!R66)</f>
        <v/>
      </c>
      <c r="AA34" s="14" t="str">
        <f>IF('RussianFlora.com Order Form'!C66="","",'RussianFlora.com Order Form'!T66)</f>
        <v/>
      </c>
      <c r="AC34" s="26" t="str">
        <f>IF('RussianFlora.com Order Form'!W66="","",'RussianFlora.com Order Form'!W66)</f>
        <v/>
      </c>
      <c r="AD34" s="25" t="str">
        <f>IF('RussianFlora.com Order Form'!U66="","",'RussianFlora.com Order Form'!U66)</f>
        <v/>
      </c>
      <c r="AE34" t="str">
        <f>IF('RussianFlora.com Order Form'!D66="","","5")</f>
        <v/>
      </c>
      <c r="AF34" t="str">
        <f>IF('RussianFlora.com Order Form'!D66="","","CC")</f>
        <v/>
      </c>
      <c r="AG34"/>
      <c r="AH34" t="str">
        <f>IF('RussianFlora.com Order Form'!L66="","",'RussianFlora.com Order Form'!L66)</f>
        <v/>
      </c>
      <c r="AI34" s="13" t="str">
        <f t="shared" si="2"/>
        <v/>
      </c>
      <c r="AJ34" s="13"/>
      <c r="AK34" s="13" t="str">
        <f>IF('RussianFlora.com Order Form'!$B$19="","",'RussianFlora.com Order Form'!$B$19)</f>
        <v xml:space="preserve"> </v>
      </c>
      <c r="AL34" s="13" t="str">
        <f>IF('RussianFlora.com Order Form'!$B$10="","",'RussianFlora.com Order Form'!$B$10)</f>
        <v/>
      </c>
      <c r="AM34" t="str">
        <f>IF('RussianFlora.com Order Form'!J66="","",'RussianFlora.com Order Form'!J66)</f>
        <v/>
      </c>
      <c r="AN34" t="str">
        <f>IF('RussianFlora.com Order Form'!B66="","",'RussianFlora.com Order Form'!B66)</f>
        <v/>
      </c>
      <c r="AO34" s="13">
        <f>'RussianFlora.com Order Form'!$B$20</f>
        <v>0</v>
      </c>
      <c r="AP34" s="13">
        <f>'RussianFlora.com Order Form'!$B$21</f>
        <v>0</v>
      </c>
      <c r="AQ34" s="13" t="str">
        <f>'RussianFlora.com Order Form'!$B$22</f>
        <v>russianflora.com</v>
      </c>
      <c r="AR34" s="13">
        <f>'RussianFlora.com Order Form'!$B$18</f>
        <v>0</v>
      </c>
      <c r="AS34">
        <f>'RussianFlora.com Order Form'!X66</f>
        <v>0</v>
      </c>
      <c r="AT34" s="2">
        <f>'RussianFlora.com Order Form'!A66</f>
        <v>0</v>
      </c>
    </row>
    <row r="35" spans="1:46" x14ac:dyDescent="0.2">
      <c r="A35" s="13" t="str">
        <f>IF('RussianFlora.com Order Form'!A67="","",'RussianFlora.com Order Form'!A67)</f>
        <v/>
      </c>
      <c r="B35" s="13" t="str">
        <f>IF('RussianFlora.com Order Form'!$B$9="","",'RussianFlora.com Order Form'!$B$9)</f>
        <v/>
      </c>
      <c r="C35" s="13" t="str">
        <f>IF('RussianFlora.com Order Form'!$B$11="","",'RussianFlora.com Order Form'!$B$11)</f>
        <v/>
      </c>
      <c r="D35" s="13" t="str">
        <f>IF('RussianFlora.com Order Form'!$B$12="","",'RussianFlora.com Order Form'!$B$12)</f>
        <v/>
      </c>
      <c r="E35" s="13" t="str">
        <f>IF('RussianFlora.com Order Form'!$B$13="","",'RussianFlora.com Order Form'!$B$13)</f>
        <v/>
      </c>
      <c r="F35" s="13" t="str">
        <f>IF('RussianFlora.com Order Form'!$B$14="","",'RussianFlora.com Order Form'!$B$14)</f>
        <v/>
      </c>
      <c r="G35" s="13" t="str">
        <f>IF('RussianFlora.com Order Form'!$B$15="","",'RussianFlora.com Order Form'!$B$15)</f>
        <v/>
      </c>
      <c r="H35" s="13" t="str">
        <f>IF('RussianFlora.com Order Form'!$B$16="","",'RussianFlora.com Order Form'!$B$16)</f>
        <v/>
      </c>
      <c r="I35" s="13" t="str">
        <f>IF('RussianFlora.com Order Form'!$B$17="","",'RussianFlora.com Order Form'!$B$17)</f>
        <v/>
      </c>
      <c r="J35" s="26" t="str">
        <f>IF('RussianFlora.com Order Form'!C67="","",'RussianFlora.com Order Form'!C67)</f>
        <v/>
      </c>
      <c r="K35" s="13" t="str">
        <f>IF('RussianFlora.com Order Form'!I67="","",'RussianFlora.com Order Form'!I67)</f>
        <v/>
      </c>
      <c r="L35" s="13" t="str">
        <f>IF('RussianFlora.com Order Form'!D67="","",'RussianFlora.com Order Form'!D67)</f>
        <v/>
      </c>
      <c r="M35" s="26" t="str">
        <f>IF('RussianFlora.com Order Form'!F67="","",'RussianFlora.com Order Form'!F67)</f>
        <v/>
      </c>
      <c r="N35" s="26" t="str">
        <f>IF('RussianFlora.com Order Form'!G67="","",'RussianFlora.com Order Form'!G67)</f>
        <v/>
      </c>
      <c r="O35" s="26" t="str">
        <f>IF('RussianFlora.com Order Form'!E67="","",'RussianFlora.com Order Form'!E67)</f>
        <v/>
      </c>
      <c r="P35" s="26" t="str">
        <f>IF('RussianFlora.com Order Form'!H67="","",'RussianFlora.com Order Form'!H67)</f>
        <v/>
      </c>
      <c r="Q35" s="26" t="str">
        <f>IF('RussianFlora.com Order Form'!K67="","",'RussianFlora.com Order Form'!K67)</f>
        <v/>
      </c>
      <c r="R35" s="106" t="str">
        <f>IF('RussianFlora.com Order Form'!M67="","",'RussianFlora.com Order Form'!M67)</f>
        <v/>
      </c>
      <c r="S35" s="14" t="str">
        <f>IF('RussianFlora.com Order Form'!C67="","",'RussianFlora.com Order Form'!N67)</f>
        <v/>
      </c>
      <c r="T35" s="14" t="str">
        <f t="shared" si="0"/>
        <v/>
      </c>
      <c r="U35" s="14" t="str">
        <f>IF('RussianFlora.com Order Form'!C67="","",'RussianFlora.com Order Form'!N67+'RussianFlora.com Order Form'!O67)</f>
        <v/>
      </c>
      <c r="V35" s="18" t="str">
        <f>IF('RussianFlora.com Order Form'!D67="","","101")</f>
        <v/>
      </c>
      <c r="W35" s="14" t="str">
        <f t="shared" si="1"/>
        <v/>
      </c>
      <c r="X35" s="14" t="str">
        <f>IF('RussianFlora.com Order Form'!C67="","",'RussianFlora.com Order Form'!S67)</f>
        <v/>
      </c>
      <c r="Y35" s="14" t="str">
        <f>IF('RussianFlora.com Order Form'!C67="","","0")</f>
        <v/>
      </c>
      <c r="Z35" s="14" t="str">
        <f>IF('RussianFlora.com Order Form'!C67="","",'RussianFlora.com Order Form'!R67)</f>
        <v/>
      </c>
      <c r="AA35" s="14" t="str">
        <f>IF('RussianFlora.com Order Form'!C67="","",'RussianFlora.com Order Form'!T67)</f>
        <v/>
      </c>
      <c r="AC35" s="26" t="str">
        <f>IF('RussianFlora.com Order Form'!W67="","",'RussianFlora.com Order Form'!W67)</f>
        <v/>
      </c>
      <c r="AD35" s="25" t="str">
        <f>IF('RussianFlora.com Order Form'!U67="","",'RussianFlora.com Order Form'!U67)</f>
        <v/>
      </c>
      <c r="AE35" t="str">
        <f>IF('RussianFlora.com Order Form'!D67="","","5")</f>
        <v/>
      </c>
      <c r="AF35" t="str">
        <f>IF('RussianFlora.com Order Form'!D67="","","CC")</f>
        <v/>
      </c>
      <c r="AG35"/>
      <c r="AH35" t="str">
        <f>IF('RussianFlora.com Order Form'!L67="","",'RussianFlora.com Order Form'!L67)</f>
        <v/>
      </c>
      <c r="AI35" s="13" t="str">
        <f t="shared" si="2"/>
        <v/>
      </c>
      <c r="AJ35" s="13"/>
      <c r="AK35" s="13" t="str">
        <f>IF('RussianFlora.com Order Form'!$B$19="","",'RussianFlora.com Order Form'!$B$19)</f>
        <v xml:space="preserve"> </v>
      </c>
      <c r="AL35" s="13" t="str">
        <f>IF('RussianFlora.com Order Form'!$B$10="","",'RussianFlora.com Order Form'!$B$10)</f>
        <v/>
      </c>
      <c r="AM35" t="str">
        <f>IF('RussianFlora.com Order Form'!J67="","",'RussianFlora.com Order Form'!J67)</f>
        <v/>
      </c>
      <c r="AN35" t="str">
        <f>IF('RussianFlora.com Order Form'!B67="","",'RussianFlora.com Order Form'!B67)</f>
        <v/>
      </c>
      <c r="AO35" s="13">
        <f>'RussianFlora.com Order Form'!$B$20</f>
        <v>0</v>
      </c>
      <c r="AP35" s="13">
        <f>'RussianFlora.com Order Form'!$B$21</f>
        <v>0</v>
      </c>
      <c r="AQ35" s="13" t="str">
        <f>'RussianFlora.com Order Form'!$B$22</f>
        <v>russianflora.com</v>
      </c>
      <c r="AR35" s="13">
        <f>'RussianFlora.com Order Form'!$B$18</f>
        <v>0</v>
      </c>
      <c r="AS35">
        <f>'RussianFlora.com Order Form'!X67</f>
        <v>0</v>
      </c>
      <c r="AT35" s="2">
        <f>'RussianFlora.com Order Form'!A67</f>
        <v>0</v>
      </c>
    </row>
    <row r="36" spans="1:46" x14ac:dyDescent="0.2">
      <c r="A36" s="13" t="str">
        <f>IF('RussianFlora.com Order Form'!A68="","",'RussianFlora.com Order Form'!A68)</f>
        <v/>
      </c>
      <c r="B36" s="13" t="str">
        <f>IF('RussianFlora.com Order Form'!$B$9="","",'RussianFlora.com Order Form'!$B$9)</f>
        <v/>
      </c>
      <c r="C36" s="13" t="str">
        <f>IF('RussianFlora.com Order Form'!$B$11="","",'RussianFlora.com Order Form'!$B$11)</f>
        <v/>
      </c>
      <c r="D36" s="13" t="str">
        <f>IF('RussianFlora.com Order Form'!$B$12="","",'RussianFlora.com Order Form'!$B$12)</f>
        <v/>
      </c>
      <c r="E36" s="13" t="str">
        <f>IF('RussianFlora.com Order Form'!$B$13="","",'RussianFlora.com Order Form'!$B$13)</f>
        <v/>
      </c>
      <c r="F36" s="13" t="str">
        <f>IF('RussianFlora.com Order Form'!$B$14="","",'RussianFlora.com Order Form'!$B$14)</f>
        <v/>
      </c>
      <c r="G36" s="13" t="str">
        <f>IF('RussianFlora.com Order Form'!$B$15="","",'RussianFlora.com Order Form'!$B$15)</f>
        <v/>
      </c>
      <c r="H36" s="13" t="str">
        <f>IF('RussianFlora.com Order Form'!$B$16="","",'RussianFlora.com Order Form'!$B$16)</f>
        <v/>
      </c>
      <c r="I36" s="13" t="str">
        <f>IF('RussianFlora.com Order Form'!$B$17="","",'RussianFlora.com Order Form'!$B$17)</f>
        <v/>
      </c>
      <c r="J36" s="26" t="str">
        <f>IF('RussianFlora.com Order Form'!C68="","",'RussianFlora.com Order Form'!C68)</f>
        <v/>
      </c>
      <c r="K36" s="13" t="str">
        <f>IF('RussianFlora.com Order Form'!I68="","",'RussianFlora.com Order Form'!I68)</f>
        <v/>
      </c>
      <c r="L36" s="13" t="str">
        <f>IF('RussianFlora.com Order Form'!D68="","",'RussianFlora.com Order Form'!D68)</f>
        <v/>
      </c>
      <c r="M36" s="26" t="str">
        <f>IF('RussianFlora.com Order Form'!F68="","",'RussianFlora.com Order Form'!F68)</f>
        <v/>
      </c>
      <c r="N36" s="26" t="str">
        <f>IF('RussianFlora.com Order Form'!G68="","",'RussianFlora.com Order Form'!G68)</f>
        <v/>
      </c>
      <c r="O36" s="26" t="str">
        <f>IF('RussianFlora.com Order Form'!E68="","",'RussianFlora.com Order Form'!E68)</f>
        <v/>
      </c>
      <c r="P36" s="26" t="str">
        <f>IF('RussianFlora.com Order Form'!H68="","",'RussianFlora.com Order Form'!H68)</f>
        <v/>
      </c>
      <c r="Q36" s="26" t="str">
        <f>IF('RussianFlora.com Order Form'!K68="","",'RussianFlora.com Order Form'!K68)</f>
        <v/>
      </c>
      <c r="R36" s="106" t="str">
        <f>IF('RussianFlora.com Order Form'!M68="","",'RussianFlora.com Order Form'!M68)</f>
        <v/>
      </c>
      <c r="S36" s="14" t="str">
        <f>IF('RussianFlora.com Order Form'!C68="","",'RussianFlora.com Order Form'!N68)</f>
        <v/>
      </c>
      <c r="T36" s="14" t="str">
        <f t="shared" si="0"/>
        <v/>
      </c>
      <c r="U36" s="14" t="str">
        <f>IF('RussianFlora.com Order Form'!C68="","",'RussianFlora.com Order Form'!N68+'RussianFlora.com Order Form'!O68)</f>
        <v/>
      </c>
      <c r="V36" s="18" t="str">
        <f>IF('RussianFlora.com Order Form'!D68="","","101")</f>
        <v/>
      </c>
      <c r="W36" s="14" t="str">
        <f t="shared" si="1"/>
        <v/>
      </c>
      <c r="X36" s="14" t="str">
        <f>IF('RussianFlora.com Order Form'!C68="","",'RussianFlora.com Order Form'!S68)</f>
        <v/>
      </c>
      <c r="Y36" s="14" t="str">
        <f>IF('RussianFlora.com Order Form'!C68="","","0")</f>
        <v/>
      </c>
      <c r="Z36" s="14" t="str">
        <f>IF('RussianFlora.com Order Form'!C68="","",'RussianFlora.com Order Form'!R68)</f>
        <v/>
      </c>
      <c r="AA36" s="14" t="str">
        <f>IF('RussianFlora.com Order Form'!C68="","",'RussianFlora.com Order Form'!T68)</f>
        <v/>
      </c>
      <c r="AC36" s="26" t="str">
        <f>IF('RussianFlora.com Order Form'!W68="","",'RussianFlora.com Order Form'!W68)</f>
        <v/>
      </c>
      <c r="AD36" s="25" t="str">
        <f>IF('RussianFlora.com Order Form'!U68="","",'RussianFlora.com Order Form'!U68)</f>
        <v/>
      </c>
      <c r="AE36" t="str">
        <f>IF('RussianFlora.com Order Form'!D68="","","5")</f>
        <v/>
      </c>
      <c r="AF36" t="str">
        <f>IF('RussianFlora.com Order Form'!D68="","","CC")</f>
        <v/>
      </c>
      <c r="AG36"/>
      <c r="AH36" t="str">
        <f>IF('RussianFlora.com Order Form'!L68="","",'RussianFlora.com Order Form'!L68)</f>
        <v/>
      </c>
      <c r="AI36" s="13" t="str">
        <f t="shared" si="2"/>
        <v/>
      </c>
      <c r="AJ36" s="13"/>
      <c r="AK36" s="13" t="str">
        <f>IF('RussianFlora.com Order Form'!$B$19="","",'RussianFlora.com Order Form'!$B$19)</f>
        <v xml:space="preserve"> </v>
      </c>
      <c r="AL36" s="13" t="str">
        <f>IF('RussianFlora.com Order Form'!$B$10="","",'RussianFlora.com Order Form'!$B$10)</f>
        <v/>
      </c>
      <c r="AM36" t="str">
        <f>IF('RussianFlora.com Order Form'!J68="","",'RussianFlora.com Order Form'!J68)</f>
        <v/>
      </c>
      <c r="AN36" t="str">
        <f>IF('RussianFlora.com Order Form'!B68="","",'RussianFlora.com Order Form'!B68)</f>
        <v/>
      </c>
      <c r="AO36" s="13">
        <f>'RussianFlora.com Order Form'!$B$20</f>
        <v>0</v>
      </c>
      <c r="AP36" s="13">
        <f>'RussianFlora.com Order Form'!$B$21</f>
        <v>0</v>
      </c>
      <c r="AQ36" s="13" t="str">
        <f>'RussianFlora.com Order Form'!$B$22</f>
        <v>russianflora.com</v>
      </c>
      <c r="AR36" s="13">
        <f>'RussianFlora.com Order Form'!$B$18</f>
        <v>0</v>
      </c>
      <c r="AS36">
        <f>'RussianFlora.com Order Form'!X68</f>
        <v>0</v>
      </c>
      <c r="AT36" s="2">
        <f>'RussianFlora.com Order Form'!A68</f>
        <v>0</v>
      </c>
    </row>
    <row r="37" spans="1:46" x14ac:dyDescent="0.2">
      <c r="A37" s="13" t="str">
        <f>IF('RussianFlora.com Order Form'!A69="","",'RussianFlora.com Order Form'!A69)</f>
        <v/>
      </c>
      <c r="B37" s="13" t="str">
        <f>IF('RussianFlora.com Order Form'!$B$9="","",'RussianFlora.com Order Form'!$B$9)</f>
        <v/>
      </c>
      <c r="C37" s="13" t="str">
        <f>IF('RussianFlora.com Order Form'!$B$11="","",'RussianFlora.com Order Form'!$B$11)</f>
        <v/>
      </c>
      <c r="D37" s="13" t="str">
        <f>IF('RussianFlora.com Order Form'!$B$12="","",'RussianFlora.com Order Form'!$B$12)</f>
        <v/>
      </c>
      <c r="E37" s="13" t="str">
        <f>IF('RussianFlora.com Order Form'!$B$13="","",'RussianFlora.com Order Form'!$B$13)</f>
        <v/>
      </c>
      <c r="F37" s="13" t="str">
        <f>IF('RussianFlora.com Order Form'!$B$14="","",'RussianFlora.com Order Form'!$B$14)</f>
        <v/>
      </c>
      <c r="G37" s="13" t="str">
        <f>IF('RussianFlora.com Order Form'!$B$15="","",'RussianFlora.com Order Form'!$B$15)</f>
        <v/>
      </c>
      <c r="H37" s="13" t="str">
        <f>IF('RussianFlora.com Order Form'!$B$16="","",'RussianFlora.com Order Form'!$B$16)</f>
        <v/>
      </c>
      <c r="I37" s="13" t="str">
        <f>IF('RussianFlora.com Order Form'!$B$17="","",'RussianFlora.com Order Form'!$B$17)</f>
        <v/>
      </c>
      <c r="J37" s="26" t="str">
        <f>IF('RussianFlora.com Order Form'!C69="","",'RussianFlora.com Order Form'!C69)</f>
        <v/>
      </c>
      <c r="K37" s="13" t="str">
        <f>IF('RussianFlora.com Order Form'!I69="","",'RussianFlora.com Order Form'!I69)</f>
        <v/>
      </c>
      <c r="L37" s="13" t="str">
        <f>IF('RussianFlora.com Order Form'!D69="","",'RussianFlora.com Order Form'!D69)</f>
        <v/>
      </c>
      <c r="M37" s="26" t="str">
        <f>IF('RussianFlora.com Order Form'!F69="","",'RussianFlora.com Order Form'!F69)</f>
        <v/>
      </c>
      <c r="N37" s="26" t="str">
        <f>IF('RussianFlora.com Order Form'!G69="","",'RussianFlora.com Order Form'!G69)</f>
        <v/>
      </c>
      <c r="O37" s="26" t="str">
        <f>IF('RussianFlora.com Order Form'!E69="","",'RussianFlora.com Order Form'!E69)</f>
        <v/>
      </c>
      <c r="P37" s="26" t="str">
        <f>IF('RussianFlora.com Order Form'!H69="","",'RussianFlora.com Order Form'!H69)</f>
        <v/>
      </c>
      <c r="Q37" s="26" t="str">
        <f>IF('RussianFlora.com Order Form'!K69="","",'RussianFlora.com Order Form'!K69)</f>
        <v/>
      </c>
      <c r="R37" s="106" t="str">
        <f>IF('RussianFlora.com Order Form'!M69="","",'RussianFlora.com Order Form'!M69)</f>
        <v/>
      </c>
      <c r="S37" s="14" t="str">
        <f>IF('RussianFlora.com Order Form'!C69="","",'RussianFlora.com Order Form'!N69)</f>
        <v/>
      </c>
      <c r="T37" s="14" t="str">
        <f t="shared" si="0"/>
        <v/>
      </c>
      <c r="U37" s="14" t="str">
        <f>IF('RussianFlora.com Order Form'!C69="","",'RussianFlora.com Order Form'!N69+'RussianFlora.com Order Form'!O69)</f>
        <v/>
      </c>
      <c r="V37" s="18" t="str">
        <f>IF('RussianFlora.com Order Form'!D69="","","101")</f>
        <v/>
      </c>
      <c r="W37" s="14" t="str">
        <f t="shared" si="1"/>
        <v/>
      </c>
      <c r="X37" s="14" t="str">
        <f>IF('RussianFlora.com Order Form'!C69="","",'RussianFlora.com Order Form'!S69)</f>
        <v/>
      </c>
      <c r="Y37" s="14" t="str">
        <f>IF('RussianFlora.com Order Form'!C69="","","0")</f>
        <v/>
      </c>
      <c r="Z37" s="14" t="str">
        <f>IF('RussianFlora.com Order Form'!C69="","",'RussianFlora.com Order Form'!R69)</f>
        <v/>
      </c>
      <c r="AA37" s="14" t="str">
        <f>IF('RussianFlora.com Order Form'!C69="","",'RussianFlora.com Order Form'!T69)</f>
        <v/>
      </c>
      <c r="AC37" s="26" t="str">
        <f>IF('RussianFlora.com Order Form'!W69="","",'RussianFlora.com Order Form'!W69)</f>
        <v/>
      </c>
      <c r="AD37" s="25" t="str">
        <f>IF('RussianFlora.com Order Form'!U69="","",'RussianFlora.com Order Form'!U69)</f>
        <v/>
      </c>
      <c r="AE37" t="str">
        <f>IF('RussianFlora.com Order Form'!D69="","","5")</f>
        <v/>
      </c>
      <c r="AF37" t="str">
        <f>IF('RussianFlora.com Order Form'!D69="","","CC")</f>
        <v/>
      </c>
      <c r="AG37"/>
      <c r="AH37" t="str">
        <f>IF('RussianFlora.com Order Form'!L69="","",'RussianFlora.com Order Form'!L69)</f>
        <v/>
      </c>
      <c r="AI37" s="13" t="str">
        <f t="shared" si="2"/>
        <v/>
      </c>
      <c r="AJ37" s="13"/>
      <c r="AK37" s="13" t="str">
        <f>IF('RussianFlora.com Order Form'!$B$19="","",'RussianFlora.com Order Form'!$B$19)</f>
        <v xml:space="preserve"> </v>
      </c>
      <c r="AL37" s="13" t="str">
        <f>IF('RussianFlora.com Order Form'!$B$10="","",'RussianFlora.com Order Form'!$B$10)</f>
        <v/>
      </c>
      <c r="AM37" t="str">
        <f>IF('RussianFlora.com Order Form'!J69="","",'RussianFlora.com Order Form'!J69)</f>
        <v/>
      </c>
      <c r="AN37" t="str">
        <f>IF('RussianFlora.com Order Form'!B69="","",'RussianFlora.com Order Form'!B69)</f>
        <v/>
      </c>
      <c r="AO37" s="13">
        <f>'RussianFlora.com Order Form'!$B$20</f>
        <v>0</v>
      </c>
      <c r="AP37" s="13">
        <f>'RussianFlora.com Order Form'!$B$21</f>
        <v>0</v>
      </c>
      <c r="AQ37" s="13" t="str">
        <f>'RussianFlora.com Order Form'!$B$22</f>
        <v>russianflora.com</v>
      </c>
      <c r="AR37" s="13">
        <f>'RussianFlora.com Order Form'!$B$18</f>
        <v>0</v>
      </c>
      <c r="AS37">
        <f>'RussianFlora.com Order Form'!X69</f>
        <v>0</v>
      </c>
      <c r="AT37" s="2">
        <f>'RussianFlora.com Order Form'!A69</f>
        <v>0</v>
      </c>
    </row>
    <row r="38" spans="1:46" x14ac:dyDescent="0.2">
      <c r="A38" s="13" t="str">
        <f>IF('RussianFlora.com Order Form'!A70="","",'RussianFlora.com Order Form'!A70)</f>
        <v/>
      </c>
      <c r="B38" s="13" t="str">
        <f>IF('RussianFlora.com Order Form'!$B$9="","",'RussianFlora.com Order Form'!$B$9)</f>
        <v/>
      </c>
      <c r="C38" s="13" t="str">
        <f>IF('RussianFlora.com Order Form'!$B$11="","",'RussianFlora.com Order Form'!$B$11)</f>
        <v/>
      </c>
      <c r="D38" s="13" t="str">
        <f>IF('RussianFlora.com Order Form'!$B$12="","",'RussianFlora.com Order Form'!$B$12)</f>
        <v/>
      </c>
      <c r="E38" s="13" t="str">
        <f>IF('RussianFlora.com Order Form'!$B$13="","",'RussianFlora.com Order Form'!$B$13)</f>
        <v/>
      </c>
      <c r="F38" s="13" t="str">
        <f>IF('RussianFlora.com Order Form'!$B$14="","",'RussianFlora.com Order Form'!$B$14)</f>
        <v/>
      </c>
      <c r="G38" s="13" t="str">
        <f>IF('RussianFlora.com Order Form'!$B$15="","",'RussianFlora.com Order Form'!$B$15)</f>
        <v/>
      </c>
      <c r="H38" s="13" t="str">
        <f>IF('RussianFlora.com Order Form'!$B$16="","",'RussianFlora.com Order Form'!$B$16)</f>
        <v/>
      </c>
      <c r="I38" s="13" t="str">
        <f>IF('RussianFlora.com Order Form'!$B$17="","",'RussianFlora.com Order Form'!$B$17)</f>
        <v/>
      </c>
      <c r="J38" s="26" t="str">
        <f>IF('RussianFlora.com Order Form'!C70="","",'RussianFlora.com Order Form'!C70)</f>
        <v/>
      </c>
      <c r="K38" s="13" t="str">
        <f>IF('RussianFlora.com Order Form'!I70="","",'RussianFlora.com Order Form'!I70)</f>
        <v/>
      </c>
      <c r="L38" s="13" t="str">
        <f>IF('RussianFlora.com Order Form'!D70="","",'RussianFlora.com Order Form'!D70)</f>
        <v/>
      </c>
      <c r="M38" s="26" t="str">
        <f>IF('RussianFlora.com Order Form'!F70="","",'RussianFlora.com Order Form'!F70)</f>
        <v/>
      </c>
      <c r="N38" s="26" t="str">
        <f>IF('RussianFlora.com Order Form'!G70="","",'RussianFlora.com Order Form'!G70)</f>
        <v/>
      </c>
      <c r="O38" s="26" t="str">
        <f>IF('RussianFlora.com Order Form'!E70="","",'RussianFlora.com Order Form'!E70)</f>
        <v/>
      </c>
      <c r="P38" s="26" t="str">
        <f>IF('RussianFlora.com Order Form'!H70="","",'RussianFlora.com Order Form'!H70)</f>
        <v/>
      </c>
      <c r="Q38" s="26" t="str">
        <f>IF('RussianFlora.com Order Form'!K70="","",'RussianFlora.com Order Form'!K70)</f>
        <v/>
      </c>
      <c r="R38" s="106" t="str">
        <f>IF('RussianFlora.com Order Form'!M70="","",'RussianFlora.com Order Form'!M70)</f>
        <v/>
      </c>
      <c r="S38" s="14" t="str">
        <f>IF('RussianFlora.com Order Form'!C70="","",'RussianFlora.com Order Form'!N70)</f>
        <v/>
      </c>
      <c r="T38" s="14" t="str">
        <f t="shared" si="0"/>
        <v/>
      </c>
      <c r="U38" s="14" t="str">
        <f>IF('RussianFlora.com Order Form'!C70="","",'RussianFlora.com Order Form'!N70+'RussianFlora.com Order Form'!O70)</f>
        <v/>
      </c>
      <c r="V38" s="18" t="str">
        <f>IF('RussianFlora.com Order Form'!D70="","","101")</f>
        <v/>
      </c>
      <c r="W38" s="14" t="str">
        <f t="shared" si="1"/>
        <v/>
      </c>
      <c r="X38" s="14" t="str">
        <f>IF('RussianFlora.com Order Form'!C70="","",'RussianFlora.com Order Form'!S70)</f>
        <v/>
      </c>
      <c r="Y38" s="14" t="str">
        <f>IF('RussianFlora.com Order Form'!C70="","","0")</f>
        <v/>
      </c>
      <c r="Z38" s="14" t="str">
        <f>IF('RussianFlora.com Order Form'!C70="","",'RussianFlora.com Order Form'!R70)</f>
        <v/>
      </c>
      <c r="AA38" s="14" t="str">
        <f>IF('RussianFlora.com Order Form'!C70="","",'RussianFlora.com Order Form'!T70)</f>
        <v/>
      </c>
      <c r="AC38" s="26" t="str">
        <f>IF('RussianFlora.com Order Form'!W70="","",'RussianFlora.com Order Form'!W70)</f>
        <v/>
      </c>
      <c r="AD38" s="25" t="str">
        <f>IF('RussianFlora.com Order Form'!U70="","",'RussianFlora.com Order Form'!U70)</f>
        <v/>
      </c>
      <c r="AE38" t="str">
        <f>IF('RussianFlora.com Order Form'!D70="","","5")</f>
        <v/>
      </c>
      <c r="AF38" t="str">
        <f>IF('RussianFlora.com Order Form'!D70="","","CC")</f>
        <v/>
      </c>
      <c r="AG38"/>
      <c r="AH38" t="str">
        <f>IF('RussianFlora.com Order Form'!L70="","",'RussianFlora.com Order Form'!L70)</f>
        <v/>
      </c>
      <c r="AI38" s="13" t="str">
        <f t="shared" si="2"/>
        <v/>
      </c>
      <c r="AJ38" s="13"/>
      <c r="AK38" s="13" t="str">
        <f>IF('RussianFlora.com Order Form'!$B$19="","",'RussianFlora.com Order Form'!$B$19)</f>
        <v xml:space="preserve"> </v>
      </c>
      <c r="AL38" s="13" t="str">
        <f>IF('RussianFlora.com Order Form'!$B$10="","",'RussianFlora.com Order Form'!$B$10)</f>
        <v/>
      </c>
      <c r="AM38" t="str">
        <f>IF('RussianFlora.com Order Form'!J70="","",'RussianFlora.com Order Form'!J70)</f>
        <v/>
      </c>
      <c r="AN38" t="str">
        <f>IF('RussianFlora.com Order Form'!B70="","",'RussianFlora.com Order Form'!B70)</f>
        <v/>
      </c>
      <c r="AO38" s="13">
        <f>'RussianFlora.com Order Form'!$B$20</f>
        <v>0</v>
      </c>
      <c r="AP38" s="13">
        <f>'RussianFlora.com Order Form'!$B$21</f>
        <v>0</v>
      </c>
      <c r="AQ38" s="13" t="str">
        <f>'RussianFlora.com Order Form'!$B$22</f>
        <v>russianflora.com</v>
      </c>
      <c r="AR38" s="13">
        <f>'RussianFlora.com Order Form'!$B$18</f>
        <v>0</v>
      </c>
      <c r="AS38">
        <f>'RussianFlora.com Order Form'!X70</f>
        <v>0</v>
      </c>
      <c r="AT38" s="2">
        <f>'RussianFlora.com Order Form'!A70</f>
        <v>0</v>
      </c>
    </row>
    <row r="39" spans="1:46" x14ac:dyDescent="0.2">
      <c r="A39" s="13" t="str">
        <f>IF('RussianFlora.com Order Form'!A71="","",'RussianFlora.com Order Form'!A71)</f>
        <v/>
      </c>
      <c r="B39" s="13" t="str">
        <f>IF('RussianFlora.com Order Form'!$B$9="","",'RussianFlora.com Order Form'!$B$9)</f>
        <v/>
      </c>
      <c r="C39" s="13" t="str">
        <f>IF('RussianFlora.com Order Form'!$B$11="","",'RussianFlora.com Order Form'!$B$11)</f>
        <v/>
      </c>
      <c r="D39" s="13" t="str">
        <f>IF('RussianFlora.com Order Form'!$B$12="","",'RussianFlora.com Order Form'!$B$12)</f>
        <v/>
      </c>
      <c r="E39" s="13" t="str">
        <f>IF('RussianFlora.com Order Form'!$B$13="","",'RussianFlora.com Order Form'!$B$13)</f>
        <v/>
      </c>
      <c r="F39" s="13" t="str">
        <f>IF('RussianFlora.com Order Form'!$B$14="","",'RussianFlora.com Order Form'!$B$14)</f>
        <v/>
      </c>
      <c r="G39" s="13" t="str">
        <f>IF('RussianFlora.com Order Form'!$B$15="","",'RussianFlora.com Order Form'!$B$15)</f>
        <v/>
      </c>
      <c r="H39" s="13" t="str">
        <f>IF('RussianFlora.com Order Form'!$B$16="","",'RussianFlora.com Order Form'!$B$16)</f>
        <v/>
      </c>
      <c r="I39" s="13" t="str">
        <f>IF('RussianFlora.com Order Form'!$B$17="","",'RussianFlora.com Order Form'!$B$17)</f>
        <v/>
      </c>
      <c r="J39" s="26" t="str">
        <f>IF('RussianFlora.com Order Form'!C71="","",'RussianFlora.com Order Form'!C71)</f>
        <v/>
      </c>
      <c r="K39" s="13" t="str">
        <f>IF('RussianFlora.com Order Form'!I71="","",'RussianFlora.com Order Form'!I71)</f>
        <v/>
      </c>
      <c r="L39" s="13" t="str">
        <f>IF('RussianFlora.com Order Form'!D71="","",'RussianFlora.com Order Form'!D71)</f>
        <v/>
      </c>
      <c r="M39" s="26" t="str">
        <f>IF('RussianFlora.com Order Form'!F71="","",'RussianFlora.com Order Form'!F71)</f>
        <v/>
      </c>
      <c r="N39" s="26" t="str">
        <f>IF('RussianFlora.com Order Form'!G71="","",'RussianFlora.com Order Form'!G71)</f>
        <v/>
      </c>
      <c r="O39" s="26" t="str">
        <f>IF('RussianFlora.com Order Form'!E71="","",'RussianFlora.com Order Form'!E71)</f>
        <v/>
      </c>
      <c r="P39" s="26" t="str">
        <f>IF('RussianFlora.com Order Form'!H71="","",'RussianFlora.com Order Form'!H71)</f>
        <v/>
      </c>
      <c r="Q39" s="26" t="str">
        <f>IF('RussianFlora.com Order Form'!K71="","",'RussianFlora.com Order Form'!K71)</f>
        <v/>
      </c>
      <c r="R39" s="106" t="str">
        <f>IF('RussianFlora.com Order Form'!M71="","",'RussianFlora.com Order Form'!M71)</f>
        <v/>
      </c>
      <c r="S39" s="14" t="str">
        <f>IF('RussianFlora.com Order Form'!C71="","",'RussianFlora.com Order Form'!N71)</f>
        <v/>
      </c>
      <c r="T39" s="14" t="str">
        <f t="shared" si="0"/>
        <v/>
      </c>
      <c r="U39" s="14" t="str">
        <f>IF('RussianFlora.com Order Form'!C71="","",'RussianFlora.com Order Form'!N71+'RussianFlora.com Order Form'!O71)</f>
        <v/>
      </c>
      <c r="V39" s="18" t="str">
        <f>IF('RussianFlora.com Order Form'!D71="","","101")</f>
        <v/>
      </c>
      <c r="W39" s="14" t="str">
        <f t="shared" si="1"/>
        <v/>
      </c>
      <c r="X39" s="14" t="str">
        <f>IF('RussianFlora.com Order Form'!C71="","",'RussianFlora.com Order Form'!S71)</f>
        <v/>
      </c>
      <c r="Y39" s="14" t="str">
        <f>IF('RussianFlora.com Order Form'!C71="","","0")</f>
        <v/>
      </c>
      <c r="Z39" s="14" t="str">
        <f>IF('RussianFlora.com Order Form'!C71="","",'RussianFlora.com Order Form'!R71)</f>
        <v/>
      </c>
      <c r="AA39" s="14" t="str">
        <f>IF('RussianFlora.com Order Form'!C71="","",'RussianFlora.com Order Form'!T71)</f>
        <v/>
      </c>
      <c r="AC39" s="26" t="str">
        <f>IF('RussianFlora.com Order Form'!W71="","",'RussianFlora.com Order Form'!W71)</f>
        <v/>
      </c>
      <c r="AD39" s="25" t="str">
        <f>IF('RussianFlora.com Order Form'!U71="","",'RussianFlora.com Order Form'!U71)</f>
        <v/>
      </c>
      <c r="AE39" t="str">
        <f>IF('RussianFlora.com Order Form'!D71="","","5")</f>
        <v/>
      </c>
      <c r="AF39" t="str">
        <f>IF('RussianFlora.com Order Form'!D71="","","CC")</f>
        <v/>
      </c>
      <c r="AG39"/>
      <c r="AH39" t="str">
        <f>IF('RussianFlora.com Order Form'!L71="","",'RussianFlora.com Order Form'!L71)</f>
        <v/>
      </c>
      <c r="AI39" s="13" t="str">
        <f t="shared" si="2"/>
        <v/>
      </c>
      <c r="AJ39" s="13"/>
      <c r="AK39" s="13" t="str">
        <f>IF('RussianFlora.com Order Form'!$B$19="","",'RussianFlora.com Order Form'!$B$19)</f>
        <v xml:space="preserve"> </v>
      </c>
      <c r="AL39" s="13" t="str">
        <f>IF('RussianFlora.com Order Form'!$B$10="","",'RussianFlora.com Order Form'!$B$10)</f>
        <v/>
      </c>
      <c r="AM39" t="str">
        <f>IF('RussianFlora.com Order Form'!J71="","",'RussianFlora.com Order Form'!J71)</f>
        <v/>
      </c>
      <c r="AN39" t="str">
        <f>IF('RussianFlora.com Order Form'!B71="","",'RussianFlora.com Order Form'!B71)</f>
        <v/>
      </c>
      <c r="AO39" s="13">
        <f>'RussianFlora.com Order Form'!$B$20</f>
        <v>0</v>
      </c>
      <c r="AP39" s="13">
        <f>'RussianFlora.com Order Form'!$B$21</f>
        <v>0</v>
      </c>
      <c r="AQ39" s="13" t="str">
        <f>'RussianFlora.com Order Form'!$B$22</f>
        <v>russianflora.com</v>
      </c>
      <c r="AR39" s="13">
        <f>'RussianFlora.com Order Form'!$B$18</f>
        <v>0</v>
      </c>
      <c r="AS39">
        <f>'RussianFlora.com Order Form'!X71</f>
        <v>0</v>
      </c>
      <c r="AT39" s="2">
        <f>'RussianFlora.com Order Form'!A71</f>
        <v>0</v>
      </c>
    </row>
    <row r="40" spans="1:46" x14ac:dyDescent="0.2">
      <c r="A40" s="13" t="str">
        <f>IF('RussianFlora.com Order Form'!A72="","",'RussianFlora.com Order Form'!A72)</f>
        <v/>
      </c>
      <c r="B40" s="13" t="str">
        <f>IF('RussianFlora.com Order Form'!$B$9="","",'RussianFlora.com Order Form'!$B$9)</f>
        <v/>
      </c>
      <c r="C40" s="13" t="str">
        <f>IF('RussianFlora.com Order Form'!$B$11="","",'RussianFlora.com Order Form'!$B$11)</f>
        <v/>
      </c>
      <c r="D40" s="13" t="str">
        <f>IF('RussianFlora.com Order Form'!$B$12="","",'RussianFlora.com Order Form'!$B$12)</f>
        <v/>
      </c>
      <c r="E40" s="13" t="str">
        <f>IF('RussianFlora.com Order Form'!$B$13="","",'RussianFlora.com Order Form'!$B$13)</f>
        <v/>
      </c>
      <c r="F40" s="13" t="str">
        <f>IF('RussianFlora.com Order Form'!$B$14="","",'RussianFlora.com Order Form'!$B$14)</f>
        <v/>
      </c>
      <c r="G40" s="13" t="str">
        <f>IF('RussianFlora.com Order Form'!$B$15="","",'RussianFlora.com Order Form'!$B$15)</f>
        <v/>
      </c>
      <c r="H40" s="13" t="str">
        <f>IF('RussianFlora.com Order Form'!$B$16="","",'RussianFlora.com Order Form'!$B$16)</f>
        <v/>
      </c>
      <c r="I40" s="13" t="str">
        <f>IF('RussianFlora.com Order Form'!$B$17="","",'RussianFlora.com Order Form'!$B$17)</f>
        <v/>
      </c>
      <c r="J40" s="26" t="str">
        <f>IF('RussianFlora.com Order Form'!C72="","",'RussianFlora.com Order Form'!C72)</f>
        <v/>
      </c>
      <c r="K40" s="13" t="str">
        <f>IF('RussianFlora.com Order Form'!I72="","",'RussianFlora.com Order Form'!I72)</f>
        <v/>
      </c>
      <c r="L40" s="13" t="str">
        <f>IF('RussianFlora.com Order Form'!D72="","",'RussianFlora.com Order Form'!D72)</f>
        <v/>
      </c>
      <c r="M40" s="26" t="str">
        <f>IF('RussianFlora.com Order Form'!F72="","",'RussianFlora.com Order Form'!F72)</f>
        <v/>
      </c>
      <c r="N40" s="26" t="str">
        <f>IF('RussianFlora.com Order Form'!G72="","",'RussianFlora.com Order Form'!G72)</f>
        <v/>
      </c>
      <c r="O40" s="26" t="str">
        <f>IF('RussianFlora.com Order Form'!E72="","",'RussianFlora.com Order Form'!E72)</f>
        <v/>
      </c>
      <c r="P40" s="26" t="str">
        <f>IF('RussianFlora.com Order Form'!H72="","",'RussianFlora.com Order Form'!H72)</f>
        <v/>
      </c>
      <c r="Q40" s="26" t="str">
        <f>IF('RussianFlora.com Order Form'!K72="","",'RussianFlora.com Order Form'!K72)</f>
        <v/>
      </c>
      <c r="R40" s="106" t="str">
        <f>IF('RussianFlora.com Order Form'!M72="","",'RussianFlora.com Order Form'!M72)</f>
        <v/>
      </c>
      <c r="S40" s="14" t="str">
        <f>IF('RussianFlora.com Order Form'!C72="","",'RussianFlora.com Order Form'!N72)</f>
        <v/>
      </c>
      <c r="T40" s="14" t="str">
        <f t="shared" si="0"/>
        <v/>
      </c>
      <c r="U40" s="14" t="str">
        <f>IF('RussianFlora.com Order Form'!C72="","",'RussianFlora.com Order Form'!N72+'RussianFlora.com Order Form'!O72)</f>
        <v/>
      </c>
      <c r="V40" s="18" t="str">
        <f>IF('RussianFlora.com Order Form'!D72="","","101")</f>
        <v/>
      </c>
      <c r="W40" s="14" t="str">
        <f t="shared" si="1"/>
        <v/>
      </c>
      <c r="X40" s="14" t="str">
        <f>IF('RussianFlora.com Order Form'!C72="","",'RussianFlora.com Order Form'!S72)</f>
        <v/>
      </c>
      <c r="Y40" s="14" t="str">
        <f>IF('RussianFlora.com Order Form'!C72="","","0")</f>
        <v/>
      </c>
      <c r="Z40" s="14" t="str">
        <f>IF('RussianFlora.com Order Form'!C72="","",'RussianFlora.com Order Form'!R72)</f>
        <v/>
      </c>
      <c r="AA40" s="14" t="str">
        <f>IF('RussianFlora.com Order Form'!C72="","",'RussianFlora.com Order Form'!T72)</f>
        <v/>
      </c>
      <c r="AC40" s="26" t="str">
        <f>IF('RussianFlora.com Order Form'!W72="","",'RussianFlora.com Order Form'!W72)</f>
        <v/>
      </c>
      <c r="AD40" s="25" t="str">
        <f>IF('RussianFlora.com Order Form'!U72="","",'RussianFlora.com Order Form'!U72)</f>
        <v/>
      </c>
      <c r="AE40" t="str">
        <f>IF('RussianFlora.com Order Form'!D72="","","5")</f>
        <v/>
      </c>
      <c r="AF40" t="str">
        <f>IF('RussianFlora.com Order Form'!D72="","","CC")</f>
        <v/>
      </c>
      <c r="AG40"/>
      <c r="AH40" t="str">
        <f>IF('RussianFlora.com Order Form'!L72="","",'RussianFlora.com Order Form'!L72)</f>
        <v/>
      </c>
      <c r="AI40" s="13" t="str">
        <f t="shared" si="2"/>
        <v/>
      </c>
      <c r="AJ40" s="13"/>
      <c r="AK40" s="13" t="str">
        <f>IF('RussianFlora.com Order Form'!$B$19="","",'RussianFlora.com Order Form'!$B$19)</f>
        <v xml:space="preserve"> </v>
      </c>
      <c r="AL40" s="13" t="str">
        <f>IF('RussianFlora.com Order Form'!$B$10="","",'RussianFlora.com Order Form'!$B$10)</f>
        <v/>
      </c>
      <c r="AM40" t="str">
        <f>IF('RussianFlora.com Order Form'!J72="","",'RussianFlora.com Order Form'!J72)</f>
        <v/>
      </c>
      <c r="AN40" t="str">
        <f>IF('RussianFlora.com Order Form'!B72="","",'RussianFlora.com Order Form'!B72)</f>
        <v/>
      </c>
      <c r="AO40" s="13">
        <f>'RussianFlora.com Order Form'!$B$20</f>
        <v>0</v>
      </c>
      <c r="AP40" s="13">
        <f>'RussianFlora.com Order Form'!$B$21</f>
        <v>0</v>
      </c>
      <c r="AQ40" s="13" t="str">
        <f>'RussianFlora.com Order Form'!$B$22</f>
        <v>russianflora.com</v>
      </c>
      <c r="AR40" s="13">
        <f>'RussianFlora.com Order Form'!$B$18</f>
        <v>0</v>
      </c>
      <c r="AS40">
        <f>'RussianFlora.com Order Form'!X72</f>
        <v>0</v>
      </c>
      <c r="AT40" s="2">
        <f>'RussianFlora.com Order Form'!A72</f>
        <v>0</v>
      </c>
    </row>
    <row r="41" spans="1:46" x14ac:dyDescent="0.2">
      <c r="A41" s="13" t="str">
        <f>IF('RussianFlora.com Order Form'!A73="","",'RussianFlora.com Order Form'!A73)</f>
        <v/>
      </c>
      <c r="B41" s="13" t="str">
        <f>IF('RussianFlora.com Order Form'!$B$9="","",'RussianFlora.com Order Form'!$B$9)</f>
        <v/>
      </c>
      <c r="C41" s="13" t="str">
        <f>IF('RussianFlora.com Order Form'!$B$11="","",'RussianFlora.com Order Form'!$B$11)</f>
        <v/>
      </c>
      <c r="D41" s="13" t="str">
        <f>IF('RussianFlora.com Order Form'!$B$12="","",'RussianFlora.com Order Form'!$B$12)</f>
        <v/>
      </c>
      <c r="E41" s="13" t="str">
        <f>IF('RussianFlora.com Order Form'!$B$13="","",'RussianFlora.com Order Form'!$B$13)</f>
        <v/>
      </c>
      <c r="F41" s="13" t="str">
        <f>IF('RussianFlora.com Order Form'!$B$14="","",'RussianFlora.com Order Form'!$B$14)</f>
        <v/>
      </c>
      <c r="G41" s="13" t="str">
        <f>IF('RussianFlora.com Order Form'!$B$15="","",'RussianFlora.com Order Form'!$B$15)</f>
        <v/>
      </c>
      <c r="H41" s="13" t="str">
        <f>IF('RussianFlora.com Order Form'!$B$16="","",'RussianFlora.com Order Form'!$B$16)</f>
        <v/>
      </c>
      <c r="I41" s="13" t="str">
        <f>IF('RussianFlora.com Order Form'!$B$17="","",'RussianFlora.com Order Form'!$B$17)</f>
        <v/>
      </c>
      <c r="J41" s="26" t="str">
        <f>IF('RussianFlora.com Order Form'!C73="","",'RussianFlora.com Order Form'!C73)</f>
        <v/>
      </c>
      <c r="K41" s="13" t="str">
        <f>IF('RussianFlora.com Order Form'!I73="","",'RussianFlora.com Order Form'!I73)</f>
        <v/>
      </c>
      <c r="L41" s="13" t="str">
        <f>IF('RussianFlora.com Order Form'!D73="","",'RussianFlora.com Order Form'!D73)</f>
        <v/>
      </c>
      <c r="M41" s="26" t="str">
        <f>IF('RussianFlora.com Order Form'!F73="","",'RussianFlora.com Order Form'!F73)</f>
        <v/>
      </c>
      <c r="N41" s="26" t="str">
        <f>IF('RussianFlora.com Order Form'!G73="","",'RussianFlora.com Order Form'!G73)</f>
        <v/>
      </c>
      <c r="O41" s="26" t="str">
        <f>IF('RussianFlora.com Order Form'!E73="","",'RussianFlora.com Order Form'!E73)</f>
        <v/>
      </c>
      <c r="P41" s="26" t="str">
        <f>IF('RussianFlora.com Order Form'!H73="","",'RussianFlora.com Order Form'!H73)</f>
        <v/>
      </c>
      <c r="Q41" s="26" t="str">
        <f>IF('RussianFlora.com Order Form'!K73="","",'RussianFlora.com Order Form'!K73)</f>
        <v/>
      </c>
      <c r="R41" s="106" t="str">
        <f>IF('RussianFlora.com Order Form'!M73="","",'RussianFlora.com Order Form'!M73)</f>
        <v/>
      </c>
      <c r="S41" s="14" t="str">
        <f>IF('RussianFlora.com Order Form'!C73="","",'RussianFlora.com Order Form'!N73)</f>
        <v/>
      </c>
      <c r="T41" s="14" t="str">
        <f t="shared" si="0"/>
        <v/>
      </c>
      <c r="U41" s="14" t="str">
        <f>IF('RussianFlora.com Order Form'!C73="","",'RussianFlora.com Order Form'!N73+'RussianFlora.com Order Form'!O73)</f>
        <v/>
      </c>
      <c r="V41" s="18" t="str">
        <f>IF('RussianFlora.com Order Form'!D73="","","101")</f>
        <v/>
      </c>
      <c r="W41" s="14" t="str">
        <f t="shared" si="1"/>
        <v/>
      </c>
      <c r="X41" s="14" t="str">
        <f>IF('RussianFlora.com Order Form'!C73="","",'RussianFlora.com Order Form'!S73)</f>
        <v/>
      </c>
      <c r="Y41" s="14" t="str">
        <f>IF('RussianFlora.com Order Form'!C73="","","0")</f>
        <v/>
      </c>
      <c r="Z41" s="14" t="str">
        <f>IF('RussianFlora.com Order Form'!C73="","",'RussianFlora.com Order Form'!R73)</f>
        <v/>
      </c>
      <c r="AA41" s="14" t="str">
        <f>IF('RussianFlora.com Order Form'!C73="","",'RussianFlora.com Order Form'!T73)</f>
        <v/>
      </c>
      <c r="AC41" s="26" t="str">
        <f>IF('RussianFlora.com Order Form'!W73="","",'RussianFlora.com Order Form'!W73)</f>
        <v/>
      </c>
      <c r="AD41" s="25" t="str">
        <f>IF('RussianFlora.com Order Form'!U73="","",'RussianFlora.com Order Form'!U73)</f>
        <v/>
      </c>
      <c r="AE41" t="str">
        <f>IF('RussianFlora.com Order Form'!D73="","","5")</f>
        <v/>
      </c>
      <c r="AF41" t="str">
        <f>IF('RussianFlora.com Order Form'!D73="","","CC")</f>
        <v/>
      </c>
      <c r="AG41"/>
      <c r="AH41" t="str">
        <f>IF('RussianFlora.com Order Form'!L73="","",'RussianFlora.com Order Form'!L73)</f>
        <v/>
      </c>
      <c r="AI41" s="13" t="str">
        <f t="shared" si="2"/>
        <v/>
      </c>
      <c r="AJ41" s="13"/>
      <c r="AK41" s="13" t="str">
        <f>IF('RussianFlora.com Order Form'!$B$19="","",'RussianFlora.com Order Form'!$B$19)</f>
        <v xml:space="preserve"> </v>
      </c>
      <c r="AL41" s="13" t="str">
        <f>IF('RussianFlora.com Order Form'!$B$10="","",'RussianFlora.com Order Form'!$B$10)</f>
        <v/>
      </c>
      <c r="AM41" t="str">
        <f>IF('RussianFlora.com Order Form'!J73="","",'RussianFlora.com Order Form'!J73)</f>
        <v/>
      </c>
      <c r="AN41" t="str">
        <f>IF('RussianFlora.com Order Form'!B73="","",'RussianFlora.com Order Form'!B73)</f>
        <v/>
      </c>
      <c r="AO41" s="13">
        <f>'RussianFlora.com Order Form'!$B$20</f>
        <v>0</v>
      </c>
      <c r="AP41" s="13">
        <f>'RussianFlora.com Order Form'!$B$21</f>
        <v>0</v>
      </c>
      <c r="AQ41" s="13" t="str">
        <f>'RussianFlora.com Order Form'!$B$22</f>
        <v>russianflora.com</v>
      </c>
      <c r="AR41" s="13">
        <f>'RussianFlora.com Order Form'!$B$18</f>
        <v>0</v>
      </c>
      <c r="AS41">
        <f>'RussianFlora.com Order Form'!X73</f>
        <v>0</v>
      </c>
      <c r="AT41" s="2">
        <f>'RussianFlora.com Order Form'!A73</f>
        <v>0</v>
      </c>
    </row>
    <row r="42" spans="1:46" x14ac:dyDescent="0.2">
      <c r="A42" s="13" t="str">
        <f>IF('RussianFlora.com Order Form'!A74="","",'RussianFlora.com Order Form'!A74)</f>
        <v/>
      </c>
      <c r="B42" s="13" t="str">
        <f>IF('RussianFlora.com Order Form'!$B$9="","",'RussianFlora.com Order Form'!$B$9)</f>
        <v/>
      </c>
      <c r="C42" s="13" t="str">
        <f>IF('RussianFlora.com Order Form'!$B$11="","",'RussianFlora.com Order Form'!$B$11)</f>
        <v/>
      </c>
      <c r="D42" s="13" t="str">
        <f>IF('RussianFlora.com Order Form'!$B$12="","",'RussianFlora.com Order Form'!$B$12)</f>
        <v/>
      </c>
      <c r="E42" s="13" t="str">
        <f>IF('RussianFlora.com Order Form'!$B$13="","",'RussianFlora.com Order Form'!$B$13)</f>
        <v/>
      </c>
      <c r="F42" s="13" t="str">
        <f>IF('RussianFlora.com Order Form'!$B$14="","",'RussianFlora.com Order Form'!$B$14)</f>
        <v/>
      </c>
      <c r="G42" s="13" t="str">
        <f>IF('RussianFlora.com Order Form'!$B$15="","",'RussianFlora.com Order Form'!$B$15)</f>
        <v/>
      </c>
      <c r="H42" s="13" t="str">
        <f>IF('RussianFlora.com Order Form'!$B$16="","",'RussianFlora.com Order Form'!$B$16)</f>
        <v/>
      </c>
      <c r="I42" s="13" t="str">
        <f>IF('RussianFlora.com Order Form'!$B$17="","",'RussianFlora.com Order Form'!$B$17)</f>
        <v/>
      </c>
      <c r="J42" s="26" t="str">
        <f>IF('RussianFlora.com Order Form'!C74="","",'RussianFlora.com Order Form'!C74)</f>
        <v/>
      </c>
      <c r="K42" s="13" t="str">
        <f>IF('RussianFlora.com Order Form'!I74="","",'RussianFlora.com Order Form'!I74)</f>
        <v/>
      </c>
      <c r="L42" s="13" t="str">
        <f>IF('RussianFlora.com Order Form'!D74="","",'RussianFlora.com Order Form'!D74)</f>
        <v/>
      </c>
      <c r="M42" s="26" t="str">
        <f>IF('RussianFlora.com Order Form'!F74="","",'RussianFlora.com Order Form'!F74)</f>
        <v/>
      </c>
      <c r="N42" s="26" t="str">
        <f>IF('RussianFlora.com Order Form'!G74="","",'RussianFlora.com Order Form'!G74)</f>
        <v/>
      </c>
      <c r="O42" s="26" t="str">
        <f>IF('RussianFlora.com Order Form'!E74="","",'RussianFlora.com Order Form'!E74)</f>
        <v/>
      </c>
      <c r="P42" s="26" t="str">
        <f>IF('RussianFlora.com Order Form'!H74="","",'RussianFlora.com Order Form'!H74)</f>
        <v/>
      </c>
      <c r="Q42" s="26" t="str">
        <f>IF('RussianFlora.com Order Form'!K74="","",'RussianFlora.com Order Form'!K74)</f>
        <v/>
      </c>
      <c r="R42" s="106" t="str">
        <f>IF('RussianFlora.com Order Form'!M74="","",'RussianFlora.com Order Form'!M74)</f>
        <v/>
      </c>
      <c r="S42" s="14" t="str">
        <f>IF('RussianFlora.com Order Form'!C74="","",'RussianFlora.com Order Form'!N74)</f>
        <v/>
      </c>
      <c r="T42" s="14" t="str">
        <f t="shared" si="0"/>
        <v/>
      </c>
      <c r="U42" s="14" t="str">
        <f>IF('RussianFlora.com Order Form'!C74="","",'RussianFlora.com Order Form'!N74+'RussianFlora.com Order Form'!O74)</f>
        <v/>
      </c>
      <c r="V42" s="18" t="str">
        <f>IF('RussianFlora.com Order Form'!D74="","","101")</f>
        <v/>
      </c>
      <c r="W42" s="14" t="str">
        <f t="shared" si="1"/>
        <v/>
      </c>
      <c r="X42" s="14" t="str">
        <f>IF('RussianFlora.com Order Form'!C74="","",'RussianFlora.com Order Form'!S74)</f>
        <v/>
      </c>
      <c r="Y42" s="14" t="str">
        <f>IF('RussianFlora.com Order Form'!C74="","","0")</f>
        <v/>
      </c>
      <c r="Z42" s="14" t="str">
        <f>IF('RussianFlora.com Order Form'!C74="","",'RussianFlora.com Order Form'!R74)</f>
        <v/>
      </c>
      <c r="AA42" s="14" t="str">
        <f>IF('RussianFlora.com Order Form'!C74="","",'RussianFlora.com Order Form'!T74)</f>
        <v/>
      </c>
      <c r="AC42" s="26" t="str">
        <f>IF('RussianFlora.com Order Form'!W74="","",'RussianFlora.com Order Form'!W74)</f>
        <v/>
      </c>
      <c r="AD42" s="25" t="str">
        <f>IF('RussianFlora.com Order Form'!U74="","",'RussianFlora.com Order Form'!U74)</f>
        <v/>
      </c>
      <c r="AE42" t="str">
        <f>IF('RussianFlora.com Order Form'!D74="","","5")</f>
        <v/>
      </c>
      <c r="AF42" t="str">
        <f>IF('RussianFlora.com Order Form'!D74="","","CC")</f>
        <v/>
      </c>
      <c r="AG42"/>
      <c r="AH42" t="str">
        <f>IF('RussianFlora.com Order Form'!L74="","",'RussianFlora.com Order Form'!L74)</f>
        <v/>
      </c>
      <c r="AI42" s="13" t="str">
        <f t="shared" si="2"/>
        <v/>
      </c>
      <c r="AJ42" s="13"/>
      <c r="AK42" s="13" t="str">
        <f>IF('RussianFlora.com Order Form'!$B$19="","",'RussianFlora.com Order Form'!$B$19)</f>
        <v xml:space="preserve"> </v>
      </c>
      <c r="AL42" s="13" t="str">
        <f>IF('RussianFlora.com Order Form'!$B$10="","",'RussianFlora.com Order Form'!$B$10)</f>
        <v/>
      </c>
      <c r="AM42" t="str">
        <f>IF('RussianFlora.com Order Form'!J74="","",'RussianFlora.com Order Form'!J74)</f>
        <v/>
      </c>
      <c r="AN42" t="str">
        <f>IF('RussianFlora.com Order Form'!B74="","",'RussianFlora.com Order Form'!B74)</f>
        <v/>
      </c>
      <c r="AO42" s="13">
        <f>'RussianFlora.com Order Form'!$B$20</f>
        <v>0</v>
      </c>
      <c r="AP42" s="13">
        <f>'RussianFlora.com Order Form'!$B$21</f>
        <v>0</v>
      </c>
      <c r="AQ42" s="13" t="str">
        <f>'RussianFlora.com Order Form'!$B$22</f>
        <v>russianflora.com</v>
      </c>
      <c r="AR42" s="13">
        <f>'RussianFlora.com Order Form'!$B$18</f>
        <v>0</v>
      </c>
      <c r="AS42">
        <f>'RussianFlora.com Order Form'!X74</f>
        <v>0</v>
      </c>
      <c r="AT42" s="2">
        <f>'RussianFlora.com Order Form'!A74</f>
        <v>0</v>
      </c>
    </row>
    <row r="43" spans="1:46" x14ac:dyDescent="0.2">
      <c r="A43" s="13" t="str">
        <f>IF('RussianFlora.com Order Form'!A75="","",'RussianFlora.com Order Form'!A75)</f>
        <v/>
      </c>
      <c r="B43" s="13" t="str">
        <f>IF('RussianFlora.com Order Form'!$B$9="","",'RussianFlora.com Order Form'!$B$9)</f>
        <v/>
      </c>
      <c r="C43" s="13" t="str">
        <f>IF('RussianFlora.com Order Form'!$B$11="","",'RussianFlora.com Order Form'!$B$11)</f>
        <v/>
      </c>
      <c r="D43" s="13" t="str">
        <f>IF('RussianFlora.com Order Form'!$B$12="","",'RussianFlora.com Order Form'!$B$12)</f>
        <v/>
      </c>
      <c r="E43" s="13" t="str">
        <f>IF('RussianFlora.com Order Form'!$B$13="","",'RussianFlora.com Order Form'!$B$13)</f>
        <v/>
      </c>
      <c r="F43" s="13" t="str">
        <f>IF('RussianFlora.com Order Form'!$B$14="","",'RussianFlora.com Order Form'!$B$14)</f>
        <v/>
      </c>
      <c r="G43" s="13" t="str">
        <f>IF('RussianFlora.com Order Form'!$B$15="","",'RussianFlora.com Order Form'!$B$15)</f>
        <v/>
      </c>
      <c r="H43" s="13" t="str">
        <f>IF('RussianFlora.com Order Form'!$B$16="","",'RussianFlora.com Order Form'!$B$16)</f>
        <v/>
      </c>
      <c r="I43" s="13" t="str">
        <f>IF('RussianFlora.com Order Form'!$B$17="","",'RussianFlora.com Order Form'!$B$17)</f>
        <v/>
      </c>
      <c r="J43" s="26" t="str">
        <f>IF('RussianFlora.com Order Form'!C75="","",'RussianFlora.com Order Form'!C75)</f>
        <v/>
      </c>
      <c r="K43" s="13" t="str">
        <f>IF('RussianFlora.com Order Form'!I75="","",'RussianFlora.com Order Form'!I75)</f>
        <v/>
      </c>
      <c r="L43" s="13" t="str">
        <f>IF('RussianFlora.com Order Form'!D75="","",'RussianFlora.com Order Form'!D75)</f>
        <v/>
      </c>
      <c r="M43" s="26" t="str">
        <f>IF('RussianFlora.com Order Form'!F75="","",'RussianFlora.com Order Form'!F75)</f>
        <v/>
      </c>
      <c r="N43" s="26" t="str">
        <f>IF('RussianFlora.com Order Form'!G75="","",'RussianFlora.com Order Form'!G75)</f>
        <v/>
      </c>
      <c r="O43" s="26" t="str">
        <f>IF('RussianFlora.com Order Form'!E75="","",'RussianFlora.com Order Form'!E75)</f>
        <v/>
      </c>
      <c r="P43" s="26" t="str">
        <f>IF('RussianFlora.com Order Form'!H75="","",'RussianFlora.com Order Form'!H75)</f>
        <v/>
      </c>
      <c r="Q43" s="26" t="str">
        <f>IF('RussianFlora.com Order Form'!K75="","",'RussianFlora.com Order Form'!K75)</f>
        <v/>
      </c>
      <c r="R43" s="106" t="str">
        <f>IF('RussianFlora.com Order Form'!M75="","",'RussianFlora.com Order Form'!M75)</f>
        <v/>
      </c>
      <c r="S43" s="14" t="str">
        <f>IF('RussianFlora.com Order Form'!C75="","",'RussianFlora.com Order Form'!N75)</f>
        <v/>
      </c>
      <c r="T43" s="14" t="str">
        <f t="shared" si="0"/>
        <v/>
      </c>
      <c r="U43" s="14" t="str">
        <f>IF('RussianFlora.com Order Form'!C75="","",'RussianFlora.com Order Form'!N75+'RussianFlora.com Order Form'!O75)</f>
        <v/>
      </c>
      <c r="V43" s="18" t="str">
        <f>IF('RussianFlora.com Order Form'!D75="","","101")</f>
        <v/>
      </c>
      <c r="W43" s="14" t="str">
        <f t="shared" si="1"/>
        <v/>
      </c>
      <c r="X43" s="14" t="str">
        <f>IF('RussianFlora.com Order Form'!C75="","",'RussianFlora.com Order Form'!S75)</f>
        <v/>
      </c>
      <c r="Y43" s="14" t="str">
        <f>IF('RussianFlora.com Order Form'!C75="","","0")</f>
        <v/>
      </c>
      <c r="Z43" s="14" t="str">
        <f>IF('RussianFlora.com Order Form'!C75="","",'RussianFlora.com Order Form'!R75)</f>
        <v/>
      </c>
      <c r="AA43" s="14" t="str">
        <f>IF('RussianFlora.com Order Form'!C75="","",'RussianFlora.com Order Form'!T75)</f>
        <v/>
      </c>
      <c r="AC43" s="26" t="str">
        <f>IF('RussianFlora.com Order Form'!W75="","",'RussianFlora.com Order Form'!W75)</f>
        <v/>
      </c>
      <c r="AD43" s="25" t="str">
        <f>IF('RussianFlora.com Order Form'!U75="","",'RussianFlora.com Order Form'!U75)</f>
        <v/>
      </c>
      <c r="AE43" t="str">
        <f>IF('RussianFlora.com Order Form'!D75="","","5")</f>
        <v/>
      </c>
      <c r="AF43" t="str">
        <f>IF('RussianFlora.com Order Form'!D75="","","CC")</f>
        <v/>
      </c>
      <c r="AG43"/>
      <c r="AH43" t="str">
        <f>IF('RussianFlora.com Order Form'!L75="","",'RussianFlora.com Order Form'!L75)</f>
        <v/>
      </c>
      <c r="AI43" s="13" t="str">
        <f t="shared" si="2"/>
        <v/>
      </c>
      <c r="AJ43" s="13"/>
      <c r="AK43" s="13" t="str">
        <f>IF('RussianFlora.com Order Form'!$B$19="","",'RussianFlora.com Order Form'!$B$19)</f>
        <v xml:space="preserve"> </v>
      </c>
      <c r="AL43" s="13" t="str">
        <f>IF('RussianFlora.com Order Form'!$B$10="","",'RussianFlora.com Order Form'!$B$10)</f>
        <v/>
      </c>
      <c r="AM43" t="str">
        <f>IF('RussianFlora.com Order Form'!J75="","",'RussianFlora.com Order Form'!J75)</f>
        <v/>
      </c>
      <c r="AN43" t="str">
        <f>IF('RussianFlora.com Order Form'!B75="","",'RussianFlora.com Order Form'!B75)</f>
        <v/>
      </c>
      <c r="AO43" s="13">
        <f>'RussianFlora.com Order Form'!$B$20</f>
        <v>0</v>
      </c>
      <c r="AP43" s="13">
        <f>'RussianFlora.com Order Form'!$B$21</f>
        <v>0</v>
      </c>
      <c r="AQ43" s="13" t="str">
        <f>'RussianFlora.com Order Form'!$B$22</f>
        <v>russianflora.com</v>
      </c>
      <c r="AR43" s="13">
        <f>'RussianFlora.com Order Form'!$B$18</f>
        <v>0</v>
      </c>
      <c r="AS43">
        <f>'RussianFlora.com Order Form'!X75</f>
        <v>0</v>
      </c>
      <c r="AT43" s="2">
        <f>'RussianFlora.com Order Form'!A75</f>
        <v>0</v>
      </c>
    </row>
    <row r="44" spans="1:46" x14ac:dyDescent="0.2">
      <c r="A44" s="13" t="str">
        <f>IF('RussianFlora.com Order Form'!A76="","",'RussianFlora.com Order Form'!A76)</f>
        <v/>
      </c>
      <c r="B44" s="13" t="str">
        <f>IF('RussianFlora.com Order Form'!$B$9="","",'RussianFlora.com Order Form'!$B$9)</f>
        <v/>
      </c>
      <c r="C44" s="13" t="str">
        <f>IF('RussianFlora.com Order Form'!$B$11="","",'RussianFlora.com Order Form'!$B$11)</f>
        <v/>
      </c>
      <c r="D44" s="13" t="str">
        <f>IF('RussianFlora.com Order Form'!$B$12="","",'RussianFlora.com Order Form'!$B$12)</f>
        <v/>
      </c>
      <c r="E44" s="13" t="str">
        <f>IF('RussianFlora.com Order Form'!$B$13="","",'RussianFlora.com Order Form'!$B$13)</f>
        <v/>
      </c>
      <c r="F44" s="13" t="str">
        <f>IF('RussianFlora.com Order Form'!$B$14="","",'RussianFlora.com Order Form'!$B$14)</f>
        <v/>
      </c>
      <c r="G44" s="13" t="str">
        <f>IF('RussianFlora.com Order Form'!$B$15="","",'RussianFlora.com Order Form'!$B$15)</f>
        <v/>
      </c>
      <c r="H44" s="13" t="str">
        <f>IF('RussianFlora.com Order Form'!$B$16="","",'RussianFlora.com Order Form'!$B$16)</f>
        <v/>
      </c>
      <c r="I44" s="13" t="str">
        <f>IF('RussianFlora.com Order Form'!$B$17="","",'RussianFlora.com Order Form'!$B$17)</f>
        <v/>
      </c>
      <c r="J44" s="26" t="str">
        <f>IF('RussianFlora.com Order Form'!C76="","",'RussianFlora.com Order Form'!C76)</f>
        <v/>
      </c>
      <c r="K44" s="13" t="str">
        <f>IF('RussianFlora.com Order Form'!I76="","",'RussianFlora.com Order Form'!I76)</f>
        <v/>
      </c>
      <c r="L44" s="13" t="str">
        <f>IF('RussianFlora.com Order Form'!D76="","",'RussianFlora.com Order Form'!D76)</f>
        <v/>
      </c>
      <c r="M44" s="26" t="str">
        <f>IF('RussianFlora.com Order Form'!F76="","",'RussianFlora.com Order Form'!F76)</f>
        <v/>
      </c>
      <c r="N44" s="26" t="str">
        <f>IF('RussianFlora.com Order Form'!G76="","",'RussianFlora.com Order Form'!G76)</f>
        <v/>
      </c>
      <c r="O44" s="26" t="str">
        <f>IF('RussianFlora.com Order Form'!E76="","",'RussianFlora.com Order Form'!E76)</f>
        <v/>
      </c>
      <c r="P44" s="26" t="str">
        <f>IF('RussianFlora.com Order Form'!H76="","",'RussianFlora.com Order Form'!H76)</f>
        <v/>
      </c>
      <c r="Q44" s="26" t="str">
        <f>IF('RussianFlora.com Order Form'!K76="","",'RussianFlora.com Order Form'!K76)</f>
        <v/>
      </c>
      <c r="R44" s="106" t="str">
        <f>IF('RussianFlora.com Order Form'!M76="","",'RussianFlora.com Order Form'!M76)</f>
        <v/>
      </c>
      <c r="S44" s="14" t="str">
        <f>IF('RussianFlora.com Order Form'!C76="","",'RussianFlora.com Order Form'!N76)</f>
        <v/>
      </c>
      <c r="T44" s="14" t="str">
        <f t="shared" si="0"/>
        <v/>
      </c>
      <c r="U44" s="14" t="str">
        <f>IF('RussianFlora.com Order Form'!C76="","",'RussianFlora.com Order Form'!N76+'RussianFlora.com Order Form'!O76)</f>
        <v/>
      </c>
      <c r="V44" s="18" t="str">
        <f>IF('RussianFlora.com Order Form'!D76="","","101")</f>
        <v/>
      </c>
      <c r="W44" s="14" t="str">
        <f t="shared" si="1"/>
        <v/>
      </c>
      <c r="X44" s="14" t="str">
        <f>IF('RussianFlora.com Order Form'!C76="","",'RussianFlora.com Order Form'!S76)</f>
        <v/>
      </c>
      <c r="Y44" s="14" t="str">
        <f>IF('RussianFlora.com Order Form'!C76="","","0")</f>
        <v/>
      </c>
      <c r="Z44" s="14" t="str">
        <f>IF('RussianFlora.com Order Form'!C76="","",'RussianFlora.com Order Form'!R76)</f>
        <v/>
      </c>
      <c r="AA44" s="14" t="str">
        <f>IF('RussianFlora.com Order Form'!C76="","",'RussianFlora.com Order Form'!T76)</f>
        <v/>
      </c>
      <c r="AC44" s="26" t="str">
        <f>IF('RussianFlora.com Order Form'!W76="","",'RussianFlora.com Order Form'!W76)</f>
        <v/>
      </c>
      <c r="AD44" s="25" t="str">
        <f>IF('RussianFlora.com Order Form'!U76="","",'RussianFlora.com Order Form'!U76)</f>
        <v/>
      </c>
      <c r="AE44" t="str">
        <f>IF('RussianFlora.com Order Form'!D76="","","5")</f>
        <v/>
      </c>
      <c r="AF44" t="str">
        <f>IF('RussianFlora.com Order Form'!D76="","","CC")</f>
        <v/>
      </c>
      <c r="AG44"/>
      <c r="AH44" t="str">
        <f>IF('RussianFlora.com Order Form'!L76="","",'RussianFlora.com Order Form'!L76)</f>
        <v/>
      </c>
      <c r="AI44" s="13" t="str">
        <f t="shared" si="2"/>
        <v/>
      </c>
      <c r="AJ44" s="13"/>
      <c r="AK44" s="13" t="str">
        <f>IF('RussianFlora.com Order Form'!$B$19="","",'RussianFlora.com Order Form'!$B$19)</f>
        <v xml:space="preserve"> </v>
      </c>
      <c r="AL44" s="13" t="str">
        <f>IF('RussianFlora.com Order Form'!$B$10="","",'RussianFlora.com Order Form'!$B$10)</f>
        <v/>
      </c>
      <c r="AM44" t="str">
        <f>IF('RussianFlora.com Order Form'!J76="","",'RussianFlora.com Order Form'!J76)</f>
        <v/>
      </c>
      <c r="AN44" t="str">
        <f>IF('RussianFlora.com Order Form'!B76="","",'RussianFlora.com Order Form'!B76)</f>
        <v/>
      </c>
      <c r="AO44" s="13">
        <f>'RussianFlora.com Order Form'!$B$20</f>
        <v>0</v>
      </c>
      <c r="AP44" s="13">
        <f>'RussianFlora.com Order Form'!$B$21</f>
        <v>0</v>
      </c>
      <c r="AQ44" s="13" t="str">
        <f>'RussianFlora.com Order Form'!$B$22</f>
        <v>russianflora.com</v>
      </c>
      <c r="AR44" s="13">
        <f>'RussianFlora.com Order Form'!$B$18</f>
        <v>0</v>
      </c>
      <c r="AS44">
        <f>'RussianFlora.com Order Form'!X76</f>
        <v>0</v>
      </c>
      <c r="AT44" s="2">
        <f>'RussianFlora.com Order Form'!A76</f>
        <v>0</v>
      </c>
    </row>
    <row r="45" spans="1:46" x14ac:dyDescent="0.2">
      <c r="A45" s="13" t="str">
        <f>IF('RussianFlora.com Order Form'!A77="","",'RussianFlora.com Order Form'!A77)</f>
        <v/>
      </c>
      <c r="B45" s="13" t="str">
        <f>IF('RussianFlora.com Order Form'!$B$9="","",'RussianFlora.com Order Form'!$B$9)</f>
        <v/>
      </c>
      <c r="C45" s="13" t="str">
        <f>IF('RussianFlora.com Order Form'!$B$11="","",'RussianFlora.com Order Form'!$B$11)</f>
        <v/>
      </c>
      <c r="D45" s="13" t="str">
        <f>IF('RussianFlora.com Order Form'!$B$12="","",'RussianFlora.com Order Form'!$B$12)</f>
        <v/>
      </c>
      <c r="E45" s="13" t="str">
        <f>IF('RussianFlora.com Order Form'!$B$13="","",'RussianFlora.com Order Form'!$B$13)</f>
        <v/>
      </c>
      <c r="F45" s="13" t="str">
        <f>IF('RussianFlora.com Order Form'!$B$14="","",'RussianFlora.com Order Form'!$B$14)</f>
        <v/>
      </c>
      <c r="G45" s="13" t="str">
        <f>IF('RussianFlora.com Order Form'!$B$15="","",'RussianFlora.com Order Form'!$B$15)</f>
        <v/>
      </c>
      <c r="H45" s="13" t="str">
        <f>IF('RussianFlora.com Order Form'!$B$16="","",'RussianFlora.com Order Form'!$B$16)</f>
        <v/>
      </c>
      <c r="I45" s="13" t="str">
        <f>IF('RussianFlora.com Order Form'!$B$17="","",'RussianFlora.com Order Form'!$B$17)</f>
        <v/>
      </c>
      <c r="J45" s="26" t="str">
        <f>IF('RussianFlora.com Order Form'!C77="","",'RussianFlora.com Order Form'!C77)</f>
        <v/>
      </c>
      <c r="K45" s="13" t="str">
        <f>IF('RussianFlora.com Order Form'!I77="","",'RussianFlora.com Order Form'!I77)</f>
        <v/>
      </c>
      <c r="L45" s="13" t="str">
        <f>IF('RussianFlora.com Order Form'!D77="","",'RussianFlora.com Order Form'!D77)</f>
        <v/>
      </c>
      <c r="M45" s="26" t="str">
        <f>IF('RussianFlora.com Order Form'!F77="","",'RussianFlora.com Order Form'!F77)</f>
        <v/>
      </c>
      <c r="N45" s="26" t="str">
        <f>IF('RussianFlora.com Order Form'!G77="","",'RussianFlora.com Order Form'!G77)</f>
        <v/>
      </c>
      <c r="O45" s="26" t="str">
        <f>IF('RussianFlora.com Order Form'!E77="","",'RussianFlora.com Order Form'!E77)</f>
        <v/>
      </c>
      <c r="P45" s="26" t="str">
        <f>IF('RussianFlora.com Order Form'!H77="","",'RussianFlora.com Order Form'!H77)</f>
        <v/>
      </c>
      <c r="Q45" s="26" t="str">
        <f>IF('RussianFlora.com Order Form'!K77="","",'RussianFlora.com Order Form'!K77)</f>
        <v/>
      </c>
      <c r="R45" s="106" t="str">
        <f>IF('RussianFlora.com Order Form'!M77="","",'RussianFlora.com Order Form'!M77)</f>
        <v/>
      </c>
      <c r="S45" s="14" t="str">
        <f>IF('RussianFlora.com Order Form'!C77="","",'RussianFlora.com Order Form'!N77)</f>
        <v/>
      </c>
      <c r="T45" s="14" t="str">
        <f t="shared" si="0"/>
        <v/>
      </c>
      <c r="U45" s="14" t="str">
        <f>IF('RussianFlora.com Order Form'!C77="","",'RussianFlora.com Order Form'!N77+'RussianFlora.com Order Form'!O77)</f>
        <v/>
      </c>
      <c r="V45" s="18" t="str">
        <f>IF('RussianFlora.com Order Form'!D77="","","101")</f>
        <v/>
      </c>
      <c r="W45" s="14" t="str">
        <f t="shared" si="1"/>
        <v/>
      </c>
      <c r="X45" s="14" t="str">
        <f>IF('RussianFlora.com Order Form'!C77="","",'RussianFlora.com Order Form'!S77)</f>
        <v/>
      </c>
      <c r="Y45" s="14" t="str">
        <f>IF('RussianFlora.com Order Form'!C77="","","0")</f>
        <v/>
      </c>
      <c r="Z45" s="14" t="str">
        <f>IF('RussianFlora.com Order Form'!C77="","",'RussianFlora.com Order Form'!R77)</f>
        <v/>
      </c>
      <c r="AA45" s="14" t="str">
        <f>IF('RussianFlora.com Order Form'!C77="","",'RussianFlora.com Order Form'!T77)</f>
        <v/>
      </c>
      <c r="AC45" s="26" t="str">
        <f>IF('RussianFlora.com Order Form'!W77="","",'RussianFlora.com Order Form'!W77)</f>
        <v/>
      </c>
      <c r="AD45" s="25" t="str">
        <f>IF('RussianFlora.com Order Form'!U77="","",'RussianFlora.com Order Form'!U77)</f>
        <v/>
      </c>
      <c r="AE45" t="str">
        <f>IF('RussianFlora.com Order Form'!D77="","","5")</f>
        <v/>
      </c>
      <c r="AF45" t="str">
        <f>IF('RussianFlora.com Order Form'!D77="","","CC")</f>
        <v/>
      </c>
      <c r="AG45"/>
      <c r="AH45" t="str">
        <f>IF('RussianFlora.com Order Form'!L77="","",'RussianFlora.com Order Form'!L77)</f>
        <v/>
      </c>
      <c r="AI45" s="13" t="str">
        <f t="shared" si="2"/>
        <v/>
      </c>
      <c r="AJ45" s="13"/>
      <c r="AK45" s="13" t="str">
        <f>IF('RussianFlora.com Order Form'!$B$19="","",'RussianFlora.com Order Form'!$B$19)</f>
        <v xml:space="preserve"> </v>
      </c>
      <c r="AL45" s="13" t="str">
        <f>IF('RussianFlora.com Order Form'!$B$10="","",'RussianFlora.com Order Form'!$B$10)</f>
        <v/>
      </c>
      <c r="AM45" t="str">
        <f>IF('RussianFlora.com Order Form'!J77="","",'RussianFlora.com Order Form'!J77)</f>
        <v/>
      </c>
      <c r="AN45" t="str">
        <f>IF('RussianFlora.com Order Form'!B77="","",'RussianFlora.com Order Form'!B77)</f>
        <v/>
      </c>
      <c r="AO45" s="13">
        <f>'RussianFlora.com Order Form'!$B$20</f>
        <v>0</v>
      </c>
      <c r="AP45" s="13">
        <f>'RussianFlora.com Order Form'!$B$21</f>
        <v>0</v>
      </c>
      <c r="AQ45" s="13" t="str">
        <f>'RussianFlora.com Order Form'!$B$22</f>
        <v>russianflora.com</v>
      </c>
      <c r="AR45" s="13">
        <f>'RussianFlora.com Order Form'!$B$18</f>
        <v>0</v>
      </c>
      <c r="AS45">
        <f>'RussianFlora.com Order Form'!X77</f>
        <v>0</v>
      </c>
      <c r="AT45" s="2">
        <f>'RussianFlora.com Order Form'!A77</f>
        <v>0</v>
      </c>
    </row>
    <row r="46" spans="1:46" x14ac:dyDescent="0.2">
      <c r="A46" s="13" t="str">
        <f>IF('RussianFlora.com Order Form'!A78="","",'RussianFlora.com Order Form'!A78)</f>
        <v/>
      </c>
      <c r="B46" s="13" t="str">
        <f>IF('RussianFlora.com Order Form'!$B$9="","",'RussianFlora.com Order Form'!$B$9)</f>
        <v/>
      </c>
      <c r="C46" s="13" t="str">
        <f>IF('RussianFlora.com Order Form'!$B$11="","",'RussianFlora.com Order Form'!$B$11)</f>
        <v/>
      </c>
      <c r="D46" s="13" t="str">
        <f>IF('RussianFlora.com Order Form'!$B$12="","",'RussianFlora.com Order Form'!$B$12)</f>
        <v/>
      </c>
      <c r="E46" s="13" t="str">
        <f>IF('RussianFlora.com Order Form'!$B$13="","",'RussianFlora.com Order Form'!$B$13)</f>
        <v/>
      </c>
      <c r="F46" s="13" t="str">
        <f>IF('RussianFlora.com Order Form'!$B$14="","",'RussianFlora.com Order Form'!$B$14)</f>
        <v/>
      </c>
      <c r="G46" s="13" t="str">
        <f>IF('RussianFlora.com Order Form'!$B$15="","",'RussianFlora.com Order Form'!$B$15)</f>
        <v/>
      </c>
      <c r="H46" s="13" t="str">
        <f>IF('RussianFlora.com Order Form'!$B$16="","",'RussianFlora.com Order Form'!$B$16)</f>
        <v/>
      </c>
      <c r="I46" s="13" t="str">
        <f>IF('RussianFlora.com Order Form'!$B$17="","",'RussianFlora.com Order Form'!$B$17)</f>
        <v/>
      </c>
      <c r="J46" s="26" t="str">
        <f>IF('RussianFlora.com Order Form'!C78="","",'RussianFlora.com Order Form'!C78)</f>
        <v/>
      </c>
      <c r="K46" s="13" t="str">
        <f>IF('RussianFlora.com Order Form'!I78="","",'RussianFlora.com Order Form'!I78)</f>
        <v/>
      </c>
      <c r="L46" s="13" t="str">
        <f>IF('RussianFlora.com Order Form'!D78="","",'RussianFlora.com Order Form'!D78)</f>
        <v/>
      </c>
      <c r="M46" s="26" t="str">
        <f>IF('RussianFlora.com Order Form'!F78="","",'RussianFlora.com Order Form'!F78)</f>
        <v/>
      </c>
      <c r="N46" s="26" t="str">
        <f>IF('RussianFlora.com Order Form'!G78="","",'RussianFlora.com Order Form'!G78)</f>
        <v/>
      </c>
      <c r="O46" s="26" t="str">
        <f>IF('RussianFlora.com Order Form'!E78="","",'RussianFlora.com Order Form'!E78)</f>
        <v/>
      </c>
      <c r="P46" s="26" t="str">
        <f>IF('RussianFlora.com Order Form'!H78="","",'RussianFlora.com Order Form'!H78)</f>
        <v/>
      </c>
      <c r="Q46" s="26" t="str">
        <f>IF('RussianFlora.com Order Form'!K78="","",'RussianFlora.com Order Form'!K78)</f>
        <v/>
      </c>
      <c r="R46" s="106" t="str">
        <f>IF('RussianFlora.com Order Form'!M78="","",'RussianFlora.com Order Form'!M78)</f>
        <v/>
      </c>
      <c r="S46" s="14" t="str">
        <f>IF('RussianFlora.com Order Form'!C78="","",'RussianFlora.com Order Form'!N78)</f>
        <v/>
      </c>
      <c r="T46" s="14" t="str">
        <f t="shared" si="0"/>
        <v/>
      </c>
      <c r="U46" s="14" t="str">
        <f>IF('RussianFlora.com Order Form'!C78="","",'RussianFlora.com Order Form'!N78+'RussianFlora.com Order Form'!O78)</f>
        <v/>
      </c>
      <c r="V46" s="18" t="str">
        <f>IF('RussianFlora.com Order Form'!D78="","","101")</f>
        <v/>
      </c>
      <c r="W46" s="14" t="str">
        <f t="shared" si="1"/>
        <v/>
      </c>
      <c r="X46" s="14" t="str">
        <f>IF('RussianFlora.com Order Form'!C78="","",'RussianFlora.com Order Form'!S78)</f>
        <v/>
      </c>
      <c r="Y46" s="14" t="str">
        <f>IF('RussianFlora.com Order Form'!C78="","","0")</f>
        <v/>
      </c>
      <c r="Z46" s="14" t="str">
        <f>IF('RussianFlora.com Order Form'!C78="","",'RussianFlora.com Order Form'!R78)</f>
        <v/>
      </c>
      <c r="AA46" s="14" t="str">
        <f>IF('RussianFlora.com Order Form'!C78="","",'RussianFlora.com Order Form'!T78)</f>
        <v/>
      </c>
      <c r="AC46" s="26" t="str">
        <f>IF('RussianFlora.com Order Form'!W78="","",'RussianFlora.com Order Form'!W78)</f>
        <v/>
      </c>
      <c r="AD46" s="25" t="str">
        <f>IF('RussianFlora.com Order Form'!U78="","",'RussianFlora.com Order Form'!U78)</f>
        <v/>
      </c>
      <c r="AE46" t="str">
        <f>IF('RussianFlora.com Order Form'!D78="","","5")</f>
        <v/>
      </c>
      <c r="AF46" t="str">
        <f>IF('RussianFlora.com Order Form'!D78="","","CC")</f>
        <v/>
      </c>
      <c r="AG46"/>
      <c r="AH46" t="str">
        <f>IF('RussianFlora.com Order Form'!L78="","",'RussianFlora.com Order Form'!L78)</f>
        <v/>
      </c>
      <c r="AI46" s="13" t="str">
        <f t="shared" si="2"/>
        <v/>
      </c>
      <c r="AJ46" s="13"/>
      <c r="AK46" s="13" t="str">
        <f>IF('RussianFlora.com Order Form'!$B$19="","",'RussianFlora.com Order Form'!$B$19)</f>
        <v xml:space="preserve"> </v>
      </c>
      <c r="AL46" s="13" t="str">
        <f>IF('RussianFlora.com Order Form'!$B$10="","",'RussianFlora.com Order Form'!$B$10)</f>
        <v/>
      </c>
      <c r="AM46" t="str">
        <f>IF('RussianFlora.com Order Form'!J78="","",'RussianFlora.com Order Form'!J78)</f>
        <v/>
      </c>
      <c r="AN46" t="str">
        <f>IF('RussianFlora.com Order Form'!B78="","",'RussianFlora.com Order Form'!B78)</f>
        <v/>
      </c>
      <c r="AO46" s="13">
        <f>'RussianFlora.com Order Form'!$B$20</f>
        <v>0</v>
      </c>
      <c r="AP46" s="13">
        <f>'RussianFlora.com Order Form'!$B$21</f>
        <v>0</v>
      </c>
      <c r="AQ46" s="13" t="str">
        <f>'RussianFlora.com Order Form'!$B$22</f>
        <v>russianflora.com</v>
      </c>
      <c r="AR46" s="13">
        <f>'RussianFlora.com Order Form'!$B$18</f>
        <v>0</v>
      </c>
      <c r="AS46">
        <f>'RussianFlora.com Order Form'!X78</f>
        <v>0</v>
      </c>
      <c r="AT46" s="2">
        <f>'RussianFlora.com Order Form'!A78</f>
        <v>0</v>
      </c>
    </row>
    <row r="47" spans="1:46" x14ac:dyDescent="0.2">
      <c r="A47" s="13" t="str">
        <f>IF('RussianFlora.com Order Form'!A79="","",'RussianFlora.com Order Form'!A79)</f>
        <v/>
      </c>
      <c r="B47" s="13" t="str">
        <f>IF('RussianFlora.com Order Form'!$B$9="","",'RussianFlora.com Order Form'!$B$9)</f>
        <v/>
      </c>
      <c r="C47" s="13" t="str">
        <f>IF('RussianFlora.com Order Form'!$B$11="","",'RussianFlora.com Order Form'!$B$11)</f>
        <v/>
      </c>
      <c r="D47" s="13" t="str">
        <f>IF('RussianFlora.com Order Form'!$B$12="","",'RussianFlora.com Order Form'!$B$12)</f>
        <v/>
      </c>
      <c r="E47" s="13" t="str">
        <f>IF('RussianFlora.com Order Form'!$B$13="","",'RussianFlora.com Order Form'!$B$13)</f>
        <v/>
      </c>
      <c r="F47" s="13" t="str">
        <f>IF('RussianFlora.com Order Form'!$B$14="","",'RussianFlora.com Order Form'!$B$14)</f>
        <v/>
      </c>
      <c r="G47" s="13" t="str">
        <f>IF('RussianFlora.com Order Form'!$B$15="","",'RussianFlora.com Order Form'!$B$15)</f>
        <v/>
      </c>
      <c r="H47" s="13" t="str">
        <f>IF('RussianFlora.com Order Form'!$B$16="","",'RussianFlora.com Order Form'!$B$16)</f>
        <v/>
      </c>
      <c r="I47" s="13" t="str">
        <f>IF('RussianFlora.com Order Form'!$B$17="","",'RussianFlora.com Order Form'!$B$17)</f>
        <v/>
      </c>
      <c r="J47" s="26" t="str">
        <f>IF('RussianFlora.com Order Form'!C79="","",'RussianFlora.com Order Form'!C79)</f>
        <v/>
      </c>
      <c r="K47" s="13" t="str">
        <f>IF('RussianFlora.com Order Form'!I79="","",'RussianFlora.com Order Form'!I79)</f>
        <v/>
      </c>
      <c r="L47" s="13" t="str">
        <f>IF('RussianFlora.com Order Form'!D79="","",'RussianFlora.com Order Form'!D79)</f>
        <v/>
      </c>
      <c r="M47" s="26" t="str">
        <f>IF('RussianFlora.com Order Form'!F79="","",'RussianFlora.com Order Form'!F79)</f>
        <v/>
      </c>
      <c r="N47" s="26" t="str">
        <f>IF('RussianFlora.com Order Form'!G79="","",'RussianFlora.com Order Form'!G79)</f>
        <v/>
      </c>
      <c r="O47" s="26" t="str">
        <f>IF('RussianFlora.com Order Form'!E79="","",'RussianFlora.com Order Form'!E79)</f>
        <v/>
      </c>
      <c r="P47" s="26" t="str">
        <f>IF('RussianFlora.com Order Form'!H79="","",'RussianFlora.com Order Form'!H79)</f>
        <v/>
      </c>
      <c r="Q47" s="26" t="str">
        <f>IF('RussianFlora.com Order Form'!K79="","",'RussianFlora.com Order Form'!K79)</f>
        <v/>
      </c>
      <c r="R47" s="106" t="str">
        <f>IF('RussianFlora.com Order Form'!M79="","",'RussianFlora.com Order Form'!M79)</f>
        <v/>
      </c>
      <c r="S47" s="14" t="str">
        <f>IF('RussianFlora.com Order Form'!C79="","",'RussianFlora.com Order Form'!N79)</f>
        <v/>
      </c>
      <c r="T47" s="14" t="str">
        <f t="shared" si="0"/>
        <v/>
      </c>
      <c r="U47" s="14" t="str">
        <f>IF('RussianFlora.com Order Form'!C79="","",'RussianFlora.com Order Form'!N79+'RussianFlora.com Order Form'!O79)</f>
        <v/>
      </c>
      <c r="V47" s="18" t="str">
        <f>IF('RussianFlora.com Order Form'!D79="","","101")</f>
        <v/>
      </c>
      <c r="W47" s="14" t="str">
        <f t="shared" si="1"/>
        <v/>
      </c>
      <c r="X47" s="14" t="str">
        <f>IF('RussianFlora.com Order Form'!C79="","",'RussianFlora.com Order Form'!S79)</f>
        <v/>
      </c>
      <c r="Y47" s="14" t="str">
        <f>IF('RussianFlora.com Order Form'!C79="","","0")</f>
        <v/>
      </c>
      <c r="Z47" s="14" t="str">
        <f>IF('RussianFlora.com Order Form'!C79="","",'RussianFlora.com Order Form'!R79)</f>
        <v/>
      </c>
      <c r="AA47" s="14" t="str">
        <f>IF('RussianFlora.com Order Form'!C79="","",'RussianFlora.com Order Form'!T79)</f>
        <v/>
      </c>
      <c r="AC47" s="26" t="str">
        <f>IF('RussianFlora.com Order Form'!W79="","",'RussianFlora.com Order Form'!W79)</f>
        <v/>
      </c>
      <c r="AD47" s="25" t="str">
        <f>IF('RussianFlora.com Order Form'!U79="","",'RussianFlora.com Order Form'!U79)</f>
        <v/>
      </c>
      <c r="AE47" t="str">
        <f>IF('RussianFlora.com Order Form'!D79="","","5")</f>
        <v/>
      </c>
      <c r="AF47" t="str">
        <f>IF('RussianFlora.com Order Form'!D79="","","CC")</f>
        <v/>
      </c>
      <c r="AG47"/>
      <c r="AH47" t="str">
        <f>IF('RussianFlora.com Order Form'!L79="","",'RussianFlora.com Order Form'!L79)</f>
        <v/>
      </c>
      <c r="AI47" s="13" t="str">
        <f t="shared" si="2"/>
        <v/>
      </c>
      <c r="AJ47" s="13"/>
      <c r="AK47" s="13" t="str">
        <f>IF('RussianFlora.com Order Form'!$B$19="","",'RussianFlora.com Order Form'!$B$19)</f>
        <v xml:space="preserve"> </v>
      </c>
      <c r="AL47" s="13" t="str">
        <f>IF('RussianFlora.com Order Form'!$B$10="","",'RussianFlora.com Order Form'!$B$10)</f>
        <v/>
      </c>
      <c r="AM47" t="str">
        <f>IF('RussianFlora.com Order Form'!J79="","",'RussianFlora.com Order Form'!J79)</f>
        <v/>
      </c>
      <c r="AN47" t="str">
        <f>IF('RussianFlora.com Order Form'!B79="","",'RussianFlora.com Order Form'!B79)</f>
        <v/>
      </c>
      <c r="AO47" s="13">
        <f>'RussianFlora.com Order Form'!$B$20</f>
        <v>0</v>
      </c>
      <c r="AP47" s="13">
        <f>'RussianFlora.com Order Form'!$B$21</f>
        <v>0</v>
      </c>
      <c r="AQ47" s="13" t="str">
        <f>'RussianFlora.com Order Form'!$B$22</f>
        <v>russianflora.com</v>
      </c>
      <c r="AR47" s="13">
        <f>'RussianFlora.com Order Form'!$B$18</f>
        <v>0</v>
      </c>
      <c r="AS47">
        <f>'RussianFlora.com Order Form'!X79</f>
        <v>0</v>
      </c>
      <c r="AT47" s="2">
        <f>'RussianFlora.com Order Form'!A79</f>
        <v>0</v>
      </c>
    </row>
    <row r="48" spans="1:46" x14ac:dyDescent="0.2">
      <c r="A48" s="13" t="str">
        <f>IF('RussianFlora.com Order Form'!A80="","",'RussianFlora.com Order Form'!A80)</f>
        <v/>
      </c>
      <c r="B48" s="13" t="str">
        <f>IF('RussianFlora.com Order Form'!$B$9="","",'RussianFlora.com Order Form'!$B$9)</f>
        <v/>
      </c>
      <c r="C48" s="13" t="str">
        <f>IF('RussianFlora.com Order Form'!$B$11="","",'RussianFlora.com Order Form'!$B$11)</f>
        <v/>
      </c>
      <c r="D48" s="13" t="str">
        <f>IF('RussianFlora.com Order Form'!$B$12="","",'RussianFlora.com Order Form'!$B$12)</f>
        <v/>
      </c>
      <c r="E48" s="13" t="str">
        <f>IF('RussianFlora.com Order Form'!$B$13="","",'RussianFlora.com Order Form'!$B$13)</f>
        <v/>
      </c>
      <c r="F48" s="13" t="str">
        <f>IF('RussianFlora.com Order Form'!$B$14="","",'RussianFlora.com Order Form'!$B$14)</f>
        <v/>
      </c>
      <c r="G48" s="13" t="str">
        <f>IF('RussianFlora.com Order Form'!$B$15="","",'RussianFlora.com Order Form'!$B$15)</f>
        <v/>
      </c>
      <c r="H48" s="13" t="str">
        <f>IF('RussianFlora.com Order Form'!$B$16="","",'RussianFlora.com Order Form'!$B$16)</f>
        <v/>
      </c>
      <c r="I48" s="13" t="str">
        <f>IF('RussianFlora.com Order Form'!$B$17="","",'RussianFlora.com Order Form'!$B$17)</f>
        <v/>
      </c>
      <c r="J48" s="26" t="str">
        <f>IF('RussianFlora.com Order Form'!C80="","",'RussianFlora.com Order Form'!C80)</f>
        <v/>
      </c>
      <c r="K48" s="13" t="str">
        <f>IF('RussianFlora.com Order Form'!I80="","",'RussianFlora.com Order Form'!I80)</f>
        <v/>
      </c>
      <c r="L48" s="13" t="str">
        <f>IF('RussianFlora.com Order Form'!D80="","",'RussianFlora.com Order Form'!D80)</f>
        <v/>
      </c>
      <c r="M48" s="26" t="str">
        <f>IF('RussianFlora.com Order Form'!F80="","",'RussianFlora.com Order Form'!F80)</f>
        <v/>
      </c>
      <c r="N48" s="26" t="str">
        <f>IF('RussianFlora.com Order Form'!G80="","",'RussianFlora.com Order Form'!G80)</f>
        <v/>
      </c>
      <c r="O48" s="26" t="str">
        <f>IF('RussianFlora.com Order Form'!E80="","",'RussianFlora.com Order Form'!E80)</f>
        <v/>
      </c>
      <c r="P48" s="26" t="str">
        <f>IF('RussianFlora.com Order Form'!H80="","",'RussianFlora.com Order Form'!H80)</f>
        <v/>
      </c>
      <c r="Q48" s="26" t="str">
        <f>IF('RussianFlora.com Order Form'!K80="","",'RussianFlora.com Order Form'!K80)</f>
        <v/>
      </c>
      <c r="R48" s="106" t="str">
        <f>IF('RussianFlora.com Order Form'!M80="","",'RussianFlora.com Order Form'!M80)</f>
        <v/>
      </c>
      <c r="S48" s="14" t="str">
        <f>IF('RussianFlora.com Order Form'!C80="","",'RussianFlora.com Order Form'!N80)</f>
        <v/>
      </c>
      <c r="T48" s="14" t="str">
        <f t="shared" si="0"/>
        <v/>
      </c>
      <c r="U48" s="14" t="str">
        <f>IF('RussianFlora.com Order Form'!C80="","",'RussianFlora.com Order Form'!N80+'RussianFlora.com Order Form'!O80)</f>
        <v/>
      </c>
      <c r="V48" s="18" t="str">
        <f>IF('RussianFlora.com Order Form'!D80="","","101")</f>
        <v/>
      </c>
      <c r="W48" s="14" t="str">
        <f t="shared" si="1"/>
        <v/>
      </c>
      <c r="X48" s="14" t="str">
        <f>IF('RussianFlora.com Order Form'!C80="","",'RussianFlora.com Order Form'!S80)</f>
        <v/>
      </c>
      <c r="Y48" s="14" t="str">
        <f>IF('RussianFlora.com Order Form'!C80="","","0")</f>
        <v/>
      </c>
      <c r="Z48" s="14" t="str">
        <f>IF('RussianFlora.com Order Form'!C80="","",'RussianFlora.com Order Form'!R80)</f>
        <v/>
      </c>
      <c r="AA48" s="14" t="str">
        <f>IF('RussianFlora.com Order Form'!C80="","",'RussianFlora.com Order Form'!T80)</f>
        <v/>
      </c>
      <c r="AC48" s="26" t="str">
        <f>IF('RussianFlora.com Order Form'!W80="","",'RussianFlora.com Order Form'!W80)</f>
        <v/>
      </c>
      <c r="AD48" s="25" t="str">
        <f>IF('RussianFlora.com Order Form'!U80="","",'RussianFlora.com Order Form'!U80)</f>
        <v/>
      </c>
      <c r="AE48" t="str">
        <f>IF('RussianFlora.com Order Form'!D80="","","5")</f>
        <v/>
      </c>
      <c r="AF48" t="str">
        <f>IF('RussianFlora.com Order Form'!D80="","","CC")</f>
        <v/>
      </c>
      <c r="AG48"/>
      <c r="AH48" t="str">
        <f>IF('RussianFlora.com Order Form'!L80="","",'RussianFlora.com Order Form'!L80)</f>
        <v/>
      </c>
      <c r="AI48" s="13" t="str">
        <f t="shared" si="2"/>
        <v/>
      </c>
      <c r="AJ48" s="13"/>
      <c r="AK48" s="13" t="str">
        <f>IF('RussianFlora.com Order Form'!$B$19="","",'RussianFlora.com Order Form'!$B$19)</f>
        <v xml:space="preserve"> </v>
      </c>
      <c r="AL48" s="13" t="str">
        <f>IF('RussianFlora.com Order Form'!$B$10="","",'RussianFlora.com Order Form'!$B$10)</f>
        <v/>
      </c>
      <c r="AM48" t="str">
        <f>IF('RussianFlora.com Order Form'!J80="","",'RussianFlora.com Order Form'!J80)</f>
        <v/>
      </c>
      <c r="AN48" t="str">
        <f>IF('RussianFlora.com Order Form'!B80="","",'RussianFlora.com Order Form'!B80)</f>
        <v/>
      </c>
      <c r="AO48" s="13">
        <f>'RussianFlora.com Order Form'!$B$20</f>
        <v>0</v>
      </c>
      <c r="AP48" s="13">
        <f>'RussianFlora.com Order Form'!$B$21</f>
        <v>0</v>
      </c>
      <c r="AQ48" s="13" t="str">
        <f>'RussianFlora.com Order Form'!$B$22</f>
        <v>russianflora.com</v>
      </c>
      <c r="AR48" s="13">
        <f>'RussianFlora.com Order Form'!$B$18</f>
        <v>0</v>
      </c>
      <c r="AS48">
        <f>'RussianFlora.com Order Form'!X80</f>
        <v>0</v>
      </c>
      <c r="AT48" s="2">
        <f>'RussianFlora.com Order Form'!A80</f>
        <v>0</v>
      </c>
    </row>
    <row r="49" spans="1:46" x14ac:dyDescent="0.2">
      <c r="A49" s="13" t="str">
        <f>IF('RussianFlora.com Order Form'!A81="","",'RussianFlora.com Order Form'!A81)</f>
        <v/>
      </c>
      <c r="B49" s="13" t="str">
        <f>IF('RussianFlora.com Order Form'!$B$9="","",'RussianFlora.com Order Form'!$B$9)</f>
        <v/>
      </c>
      <c r="C49" s="13" t="str">
        <f>IF('RussianFlora.com Order Form'!$B$11="","",'RussianFlora.com Order Form'!$B$11)</f>
        <v/>
      </c>
      <c r="D49" s="13" t="str">
        <f>IF('RussianFlora.com Order Form'!$B$12="","",'RussianFlora.com Order Form'!$B$12)</f>
        <v/>
      </c>
      <c r="E49" s="13" t="str">
        <f>IF('RussianFlora.com Order Form'!$B$13="","",'RussianFlora.com Order Form'!$B$13)</f>
        <v/>
      </c>
      <c r="F49" s="13" t="str">
        <f>IF('RussianFlora.com Order Form'!$B$14="","",'RussianFlora.com Order Form'!$B$14)</f>
        <v/>
      </c>
      <c r="G49" s="13" t="str">
        <f>IF('RussianFlora.com Order Form'!$B$15="","",'RussianFlora.com Order Form'!$B$15)</f>
        <v/>
      </c>
      <c r="H49" s="13" t="str">
        <f>IF('RussianFlora.com Order Form'!$B$16="","",'RussianFlora.com Order Form'!$B$16)</f>
        <v/>
      </c>
      <c r="I49" s="13" t="str">
        <f>IF('RussianFlora.com Order Form'!$B$17="","",'RussianFlora.com Order Form'!$B$17)</f>
        <v/>
      </c>
      <c r="J49" s="26" t="str">
        <f>IF('RussianFlora.com Order Form'!C81="","",'RussianFlora.com Order Form'!C81)</f>
        <v/>
      </c>
      <c r="K49" s="13" t="str">
        <f>IF('RussianFlora.com Order Form'!I81="","",'RussianFlora.com Order Form'!I81)</f>
        <v/>
      </c>
      <c r="L49" s="13" t="str">
        <f>IF('RussianFlora.com Order Form'!D81="","",'RussianFlora.com Order Form'!D81)</f>
        <v/>
      </c>
      <c r="M49" s="26" t="str">
        <f>IF('RussianFlora.com Order Form'!F81="","",'RussianFlora.com Order Form'!F81)</f>
        <v/>
      </c>
      <c r="N49" s="26" t="str">
        <f>IF('RussianFlora.com Order Form'!G81="","",'RussianFlora.com Order Form'!G81)</f>
        <v/>
      </c>
      <c r="O49" s="26" t="str">
        <f>IF('RussianFlora.com Order Form'!E81="","",'RussianFlora.com Order Form'!E81)</f>
        <v/>
      </c>
      <c r="P49" s="26" t="str">
        <f>IF('RussianFlora.com Order Form'!H81="","",'RussianFlora.com Order Form'!H81)</f>
        <v/>
      </c>
      <c r="Q49" s="26" t="str">
        <f>IF('RussianFlora.com Order Form'!K81="","",'RussianFlora.com Order Form'!K81)</f>
        <v/>
      </c>
      <c r="R49" s="106" t="str">
        <f>IF('RussianFlora.com Order Form'!M81="","",'RussianFlora.com Order Form'!M81)</f>
        <v/>
      </c>
      <c r="S49" s="14" t="str">
        <f>IF('RussianFlora.com Order Form'!C81="","",'RussianFlora.com Order Form'!N81)</f>
        <v/>
      </c>
      <c r="T49" s="14" t="str">
        <f t="shared" si="0"/>
        <v/>
      </c>
      <c r="U49" s="14" t="str">
        <f>IF('RussianFlora.com Order Form'!C81="","",'RussianFlora.com Order Form'!N81+'RussianFlora.com Order Form'!O81)</f>
        <v/>
      </c>
      <c r="V49" s="18" t="str">
        <f>IF('RussianFlora.com Order Form'!D81="","","101")</f>
        <v/>
      </c>
      <c r="W49" s="14" t="str">
        <f t="shared" si="1"/>
        <v/>
      </c>
      <c r="X49" s="14" t="str">
        <f>IF('RussianFlora.com Order Form'!C81="","",'RussianFlora.com Order Form'!S81)</f>
        <v/>
      </c>
      <c r="Y49" s="14" t="str">
        <f>IF('RussianFlora.com Order Form'!C81="","","0")</f>
        <v/>
      </c>
      <c r="Z49" s="14" t="str">
        <f>IF('RussianFlora.com Order Form'!C81="","",'RussianFlora.com Order Form'!R81)</f>
        <v/>
      </c>
      <c r="AA49" s="14" t="str">
        <f>IF('RussianFlora.com Order Form'!C81="","",'RussianFlora.com Order Form'!T81)</f>
        <v/>
      </c>
      <c r="AC49" s="26" t="str">
        <f>IF('RussianFlora.com Order Form'!W81="","",'RussianFlora.com Order Form'!W81)</f>
        <v/>
      </c>
      <c r="AD49" s="25" t="str">
        <f>IF('RussianFlora.com Order Form'!U81="","",'RussianFlora.com Order Form'!U81)</f>
        <v/>
      </c>
      <c r="AE49" t="str">
        <f>IF('RussianFlora.com Order Form'!D81="","","5")</f>
        <v/>
      </c>
      <c r="AF49" t="str">
        <f>IF('RussianFlora.com Order Form'!D81="","","CC")</f>
        <v/>
      </c>
      <c r="AG49"/>
      <c r="AH49" t="str">
        <f>IF('RussianFlora.com Order Form'!L81="","",'RussianFlora.com Order Form'!L81)</f>
        <v/>
      </c>
      <c r="AI49" s="13" t="str">
        <f t="shared" si="2"/>
        <v/>
      </c>
      <c r="AJ49" s="13"/>
      <c r="AK49" s="13" t="str">
        <f>IF('RussianFlora.com Order Form'!$B$19="","",'RussianFlora.com Order Form'!$B$19)</f>
        <v xml:space="preserve"> </v>
      </c>
      <c r="AL49" s="13" t="str">
        <f>IF('RussianFlora.com Order Form'!$B$10="","",'RussianFlora.com Order Form'!$B$10)</f>
        <v/>
      </c>
      <c r="AM49" t="str">
        <f>IF('RussianFlora.com Order Form'!J81="","",'RussianFlora.com Order Form'!J81)</f>
        <v/>
      </c>
      <c r="AN49" t="str">
        <f>IF('RussianFlora.com Order Form'!B81="","",'RussianFlora.com Order Form'!B81)</f>
        <v/>
      </c>
      <c r="AO49" s="13">
        <f>'RussianFlora.com Order Form'!$B$20</f>
        <v>0</v>
      </c>
      <c r="AP49" s="13">
        <f>'RussianFlora.com Order Form'!$B$21</f>
        <v>0</v>
      </c>
      <c r="AQ49" s="13" t="str">
        <f>'RussianFlora.com Order Form'!$B$22</f>
        <v>russianflora.com</v>
      </c>
      <c r="AR49" s="13">
        <f>'RussianFlora.com Order Form'!$B$18</f>
        <v>0</v>
      </c>
      <c r="AS49">
        <f>'RussianFlora.com Order Form'!X81</f>
        <v>0</v>
      </c>
      <c r="AT49" s="2">
        <f>'RussianFlora.com Order Form'!A81</f>
        <v>0</v>
      </c>
    </row>
    <row r="50" spans="1:46" x14ac:dyDescent="0.2">
      <c r="L50" s="13" t="str">
        <f>IF('RussianFlora.com Order Form'!D82="","",'RussianFlora.com Order Form'!D82)</f>
        <v/>
      </c>
    </row>
  </sheetData>
  <phoneticPr fontId="3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RussianFlora.com Order Form</vt:lpstr>
      <vt:lpstr>INSTRUCTIONS</vt:lpstr>
      <vt:lpstr>Invoice</vt:lpstr>
      <vt:lpstr>CSV for import</vt:lpstr>
      <vt:lpstr>countrylist</vt:lpstr>
      <vt:lpstr>countrylist1</vt:lpstr>
      <vt:lpstr>countrylist2</vt:lpstr>
      <vt:lpstr>Instructions</vt:lpstr>
      <vt:lpstr>Invoice!oknBalanceDue</vt:lpstr>
      <vt:lpstr>Invoice!oknPayments</vt:lpstr>
      <vt:lpstr>Invoice!oknShippingCost</vt:lpstr>
      <vt:lpstr>Invoice!oknSubTotal</vt:lpstr>
      <vt:lpstr>Invoice!oknTax1</vt:lpstr>
      <vt:lpstr>Invoice!oknTax1Name</vt:lpstr>
      <vt:lpstr>Invoice!oknTax1Rate</vt:lpstr>
      <vt:lpstr>Invoice!oknTax2IsAppliedToTax1</vt:lpstr>
      <vt:lpstr>Invoice!oknTaxTotalIncludingShippingCost</vt:lpstr>
      <vt:lpstr>Invoice!oknTaxType</vt:lpstr>
      <vt:lpstr>Invoice!oknTotal</vt:lpstr>
      <vt:lpstr>test1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Shkolnik</dc:creator>
  <cp:lastModifiedBy>DP</cp:lastModifiedBy>
  <cp:lastPrinted>2011-11-15T16:57:49Z</cp:lastPrinted>
  <dcterms:created xsi:type="dcterms:W3CDTF">2007-11-30T20:12:40Z</dcterms:created>
  <dcterms:modified xsi:type="dcterms:W3CDTF">2023-06-06T18:59:05Z</dcterms:modified>
</cp:coreProperties>
</file>